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life365italy-my.sharepoint.com/personal/lorenzo_saponara_life365_eu/Documents/Desktop/CONTACT - GB SOLAR/"/>
    </mc:Choice>
  </mc:AlternateContent>
  <xr:revisionPtr revIDLastSave="12" documentId="13_ncr:1_{01BD534B-E6CC-49B1-AB44-F2DFD8EBBCB8}" xr6:coauthVersionLast="47" xr6:coauthVersionMax="47" xr10:uidLastSave="{146E8D9A-2B07-4203-8F72-8DC1B56CE392}"/>
  <bookViews>
    <workbookView xWindow="-120" yWindow="-120" windowWidth="29040" windowHeight="15720" xr2:uid="{00000000-000D-0000-FFFF-FFFF00000000}"/>
  </bookViews>
  <sheets>
    <sheet name="Calcolo spese di trasport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  <c r="I24" i="1"/>
  <c r="I26" i="1"/>
  <c r="I31" i="1"/>
  <c r="I30" i="1"/>
  <c r="J16" i="1"/>
  <c r="I22" i="1"/>
  <c r="G22" i="1"/>
  <c r="J18" i="1"/>
  <c r="W50" i="1"/>
  <c r="G10" i="1"/>
  <c r="I10" i="1" l="1"/>
  <c r="J10" i="1"/>
  <c r="J30" i="1"/>
  <c r="G26" i="1"/>
  <c r="B29" i="1" s="1"/>
  <c r="W48" i="1"/>
  <c r="W49" i="1"/>
  <c r="G14" i="1"/>
  <c r="G16" i="1"/>
  <c r="I16" i="1" s="1"/>
  <c r="G18" i="1"/>
  <c r="G20" i="1"/>
  <c r="W41" i="1"/>
  <c r="W40" i="1"/>
  <c r="W39" i="1"/>
  <c r="W35" i="1"/>
  <c r="W34" i="1"/>
  <c r="W33" i="1"/>
  <c r="W61" i="1"/>
  <c r="W62" i="1"/>
  <c r="W60" i="1"/>
  <c r="I20" i="1" l="1"/>
  <c r="I18" i="1"/>
  <c r="K18" i="1" s="1"/>
  <c r="I14" i="1"/>
  <c r="J14" i="1" s="1"/>
  <c r="S18" i="1"/>
  <c r="M18" i="1"/>
  <c r="N18" i="1" s="1"/>
  <c r="K16" i="1"/>
  <c r="M16" i="1" s="1"/>
  <c r="S30" i="1"/>
  <c r="G24" i="1"/>
  <c r="G12" i="1"/>
  <c r="W47" i="1"/>
  <c r="W46" i="1"/>
  <c r="W45" i="1"/>
  <c r="W44" i="1"/>
  <c r="W43" i="1"/>
  <c r="W42" i="1"/>
  <c r="W38" i="1"/>
  <c r="W37" i="1"/>
  <c r="W36" i="1"/>
  <c r="W32" i="1"/>
  <c r="W31" i="1"/>
  <c r="W30" i="1"/>
  <c r="W29" i="1"/>
  <c r="L30" i="1" l="1"/>
  <c r="B28" i="1"/>
  <c r="I23" i="1"/>
  <c r="J23" i="1" s="1"/>
  <c r="J33" i="1"/>
  <c r="K20" i="1"/>
  <c r="M20" i="1" s="1"/>
  <c r="J20" i="1"/>
  <c r="L20" i="1" s="1"/>
  <c r="P20" i="1" s="1"/>
  <c r="L18" i="1"/>
  <c r="P18" i="1" s="1"/>
  <c r="I27" i="1"/>
  <c r="B35" i="1" s="1"/>
  <c r="I12" i="1"/>
  <c r="J12" i="1" s="1"/>
  <c r="K10" i="1"/>
  <c r="L10" i="1"/>
  <c r="P10" i="1" s="1"/>
  <c r="K14" i="1"/>
  <c r="M14" i="1" s="1"/>
  <c r="N14" i="1" s="1"/>
  <c r="O18" i="1"/>
  <c r="R18" i="1" s="1"/>
  <c r="Q18" i="1"/>
  <c r="N16" i="1"/>
  <c r="L14" i="1"/>
  <c r="P14" i="1" s="1"/>
  <c r="L23" i="1" l="1"/>
  <c r="P23" i="1" s="1"/>
  <c r="O23" i="1" s="1"/>
  <c r="K23" i="1"/>
  <c r="M23" i="1" s="1"/>
  <c r="N23" i="1" s="1"/>
  <c r="N20" i="1"/>
  <c r="J28" i="1"/>
  <c r="L16" i="1"/>
  <c r="P16" i="1" s="1"/>
  <c r="Q16" i="1" s="1"/>
  <c r="Q14" i="1"/>
  <c r="O14" i="1"/>
  <c r="R14" i="1" s="1"/>
  <c r="S14" i="1" s="1"/>
  <c r="L12" i="1"/>
  <c r="P12" i="1" s="1"/>
  <c r="Q12" i="1" s="1"/>
  <c r="K12" i="1"/>
  <c r="M12" i="1" s="1"/>
  <c r="N12" i="1" s="1"/>
  <c r="M10" i="1"/>
  <c r="N10" i="1" s="1"/>
  <c r="Q10" i="1"/>
  <c r="O10" i="1"/>
  <c r="Q23" i="1" l="1"/>
  <c r="R23" i="1" s="1"/>
  <c r="S23" i="1" s="1"/>
  <c r="O20" i="1"/>
  <c r="R20" i="1" s="1"/>
  <c r="Q20" i="1"/>
  <c r="O16" i="1"/>
  <c r="R16" i="1" s="1"/>
  <c r="S16" i="1" s="1"/>
  <c r="O12" i="1"/>
  <c r="R12" i="1" s="1"/>
  <c r="S12" i="1" s="1"/>
  <c r="R10" i="1"/>
  <c r="S20" i="1" l="1"/>
  <c r="S10" i="1"/>
  <c r="O28" i="1"/>
  <c r="S28" i="1" s="1"/>
  <c r="E30" i="1" l="1"/>
  <c r="S29" i="1"/>
</calcChain>
</file>

<file path=xl/sharedStrings.xml><?xml version="1.0" encoding="utf-8"?>
<sst xmlns="http://schemas.openxmlformats.org/spreadsheetml/2006/main" count="86" uniqueCount="65">
  <si>
    <t>A</t>
  </si>
  <si>
    <t>B</t>
  </si>
  <si>
    <t>C</t>
  </si>
  <si>
    <t>D</t>
  </si>
  <si>
    <t>F</t>
  </si>
  <si>
    <t>Regione Italia</t>
  </si>
  <si>
    <t>Basilicata</t>
  </si>
  <si>
    <t>Abruzzo</t>
  </si>
  <si>
    <t>pedana principale</t>
  </si>
  <si>
    <t>pedana extra</t>
  </si>
  <si>
    <t>tot.</t>
  </si>
  <si>
    <t>zavorra 1</t>
  </si>
  <si>
    <t>pz.</t>
  </si>
  <si>
    <t>Kg</t>
  </si>
  <si>
    <t>Calabria</t>
  </si>
  <si>
    <t>Campania</t>
  </si>
  <si>
    <t>zavorra 2</t>
  </si>
  <si>
    <t>Emilia-Romagna</t>
  </si>
  <si>
    <t>Friuli-Venezia Giulia</t>
  </si>
  <si>
    <t>zavorra 3</t>
  </si>
  <si>
    <t>Lazio</t>
  </si>
  <si>
    <t>Liguria</t>
  </si>
  <si>
    <t>zavorra 4</t>
  </si>
  <si>
    <t>Lombardia</t>
  </si>
  <si>
    <t>Marche</t>
  </si>
  <si>
    <t>zavorra 5</t>
  </si>
  <si>
    <t>Molise</t>
  </si>
  <si>
    <t>Piemonte</t>
  </si>
  <si>
    <t>zavorra 6</t>
  </si>
  <si>
    <t>Puglia</t>
  </si>
  <si>
    <t>Sardegna</t>
  </si>
  <si>
    <t>zavorra supplementare 1</t>
  </si>
  <si>
    <t>Sicilia</t>
  </si>
  <si>
    <t>Toscana</t>
  </si>
  <si>
    <t>zavorra supplementare 2</t>
  </si>
  <si>
    <t>Trentino-Alto Adige</t>
  </si>
  <si>
    <t>Umbria</t>
  </si>
  <si>
    <t>Profilo controvento</t>
  </si>
  <si>
    <t>Valle d'Aosta</t>
  </si>
  <si>
    <t>Veneto</t>
  </si>
  <si>
    <t>pz</t>
  </si>
  <si>
    <t>ZC0030</t>
  </si>
  <si>
    <t>ZC0536</t>
  </si>
  <si>
    <t>ZC0544</t>
  </si>
  <si>
    <t>ZC0551</t>
  </si>
  <si>
    <t>ZC0558</t>
  </si>
  <si>
    <t>ZC0572</t>
  </si>
  <si>
    <t>ZC0580</t>
  </si>
  <si>
    <t>ZC1042</t>
  </si>
  <si>
    <t>ZC1052</t>
  </si>
  <si>
    <t>ZC1564</t>
  </si>
  <si>
    <t>ZC2068</t>
  </si>
  <si>
    <t>ZC2575</t>
  </si>
  <si>
    <t>ZC3080</t>
  </si>
  <si>
    <t>ZA0518</t>
  </si>
  <si>
    <t>ZA1021</t>
  </si>
  <si>
    <t>ZA1523</t>
  </si>
  <si>
    <t>ZP0521</t>
  </si>
  <si>
    <t>ZP1027</t>
  </si>
  <si>
    <t>ZP1532</t>
  </si>
  <si>
    <t>ZC0027</t>
  </si>
  <si>
    <t>ZC0055</t>
  </si>
  <si>
    <t>ZC0006</t>
  </si>
  <si>
    <t>Z</t>
  </si>
  <si>
    <t>PRC2525Z-200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</si>
</sst>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&quot;€&quot;_-;\-* #,##0.00\ &quot;€&quot;_-;_-* &quot;-&quot;??\ &quot;€&quot;_-;_-@"/>
    <numFmt numFmtId="165" formatCode="_-* #,##0.00\ [$€-410]_-;\-* #,##0.00\ [$€-410]_-;_-* &quot;-&quot;??\ [$€-410]_-;_-@"/>
    <numFmt numFmtId="166" formatCode="0\ &quot;Kg&quot;"/>
    <numFmt numFmtId="167" formatCode="_-* #,##0.00\ [$€-410]_-;\-* #,##0.00\ [$€-410]_-;_-* &quot;-&quot;??\ [$€-410]_-;_-@_-"/>
    <numFmt numFmtId="168" formatCode="_-* #,##0_-;\-* #,##0_-;_-* &quot;-&quot;??_-;_-@_-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rgb="FF3F3F76"/>
      <name val="Calibri"/>
      <family val="2"/>
    </font>
    <font>
      <i/>
      <sz val="10"/>
      <color theme="1"/>
      <name val="Calibri"/>
      <family val="2"/>
    </font>
    <font>
      <b/>
      <sz val="11"/>
      <color rgb="FFFA7D00"/>
      <name val="Calibri"/>
      <family val="2"/>
    </font>
    <font>
      <b/>
      <u/>
      <sz val="11"/>
      <color theme="1"/>
      <name val="Calibri"/>
      <family val="2"/>
    </font>
    <font>
      <b/>
      <i/>
      <sz val="14"/>
      <color theme="0"/>
      <name val="Calibri"/>
      <family val="2"/>
    </font>
    <font>
      <b/>
      <sz val="10"/>
      <color rgb="FFFF0000"/>
      <name val="Calibri"/>
      <family val="2"/>
    </font>
    <font>
      <b/>
      <sz val="10"/>
      <color rgb="FF548135"/>
      <name val="Calibri"/>
      <family val="2"/>
    </font>
    <font>
      <b/>
      <sz val="11"/>
      <color rgb="FF548135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20"/>
      <color rgb="FFFF0000"/>
      <name val="Calibri"/>
      <family val="2"/>
      <scheme val="minor"/>
    </font>
    <font>
      <b/>
      <sz val="16"/>
      <color rgb="FF002060"/>
      <name val="Calibri"/>
      <family val="2"/>
    </font>
    <font>
      <sz val="11"/>
      <color rgb="FF002060"/>
      <name val="Calibri"/>
      <family val="2"/>
    </font>
    <font>
      <sz val="12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1" tint="0.499984740745262"/>
        <bgColor theme="0"/>
      </patternFill>
    </fill>
    <fill>
      <patternFill patternType="solid">
        <fgColor theme="2" tint="-4.9989318521683403E-2"/>
        <bgColor theme="0"/>
      </patternFill>
    </fill>
    <fill>
      <patternFill patternType="solid">
        <fgColor theme="2" tint="-4.9989318521683403E-2"/>
        <bgColor theme="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/>
        <bgColor rgb="FFF2F2F2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2" tint="-0.249977111117893"/>
      </left>
      <right/>
      <top style="double">
        <color theme="2" tint="-0.249977111117893"/>
      </top>
      <bottom/>
      <diagonal/>
    </border>
    <border>
      <left/>
      <right/>
      <top style="double">
        <color theme="2" tint="-0.249977111117893"/>
      </top>
      <bottom/>
      <diagonal/>
    </border>
    <border>
      <left/>
      <right style="double">
        <color theme="2" tint="-0.249977111117893"/>
      </right>
      <top style="double">
        <color theme="2" tint="-0.249977111117893"/>
      </top>
      <bottom/>
      <diagonal/>
    </border>
    <border>
      <left style="double">
        <color theme="2" tint="-0.249977111117893"/>
      </left>
      <right/>
      <top/>
      <bottom/>
      <diagonal/>
    </border>
    <border>
      <left/>
      <right style="double">
        <color theme="2" tint="-0.249977111117893"/>
      </right>
      <top/>
      <bottom/>
      <diagonal/>
    </border>
    <border>
      <left style="double">
        <color theme="2" tint="-0.249977111117893"/>
      </left>
      <right/>
      <top/>
      <bottom style="double">
        <color theme="2" tint="-0.249977111117893"/>
      </bottom>
      <diagonal/>
    </border>
    <border>
      <left/>
      <right/>
      <top/>
      <bottom style="double">
        <color theme="2" tint="-0.249977111117893"/>
      </bottom>
      <diagonal/>
    </border>
    <border>
      <left/>
      <right style="double">
        <color theme="2" tint="-0.249977111117893"/>
      </right>
      <top/>
      <bottom style="double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59">
    <xf numFmtId="0" fontId="0" fillId="0" borderId="0" xfId="0"/>
    <xf numFmtId="0" fontId="7" fillId="3" borderId="1" xfId="0" applyFont="1" applyFill="1" applyBorder="1" applyProtection="1">
      <protection locked="0"/>
    </xf>
    <xf numFmtId="0" fontId="0" fillId="4" borderId="0" xfId="0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1" fillId="4" borderId="0" xfId="0" applyFont="1" applyFill="1" applyProtection="1">
      <protection hidden="1"/>
    </xf>
    <xf numFmtId="166" fontId="6" fillId="2" borderId="2" xfId="0" applyNumberFormat="1" applyFont="1" applyFill="1" applyBorder="1" applyAlignment="1" applyProtection="1">
      <alignment horizontal="center"/>
      <protection hidden="1"/>
    </xf>
    <xf numFmtId="165" fontId="8" fillId="2" borderId="2" xfId="0" applyNumberFormat="1" applyFont="1" applyFill="1" applyBorder="1" applyAlignment="1" applyProtection="1">
      <alignment horizontal="center"/>
      <protection hidden="1"/>
    </xf>
    <xf numFmtId="0" fontId="16" fillId="6" borderId="6" xfId="0" applyFont="1" applyFill="1" applyBorder="1" applyAlignment="1" applyProtection="1">
      <alignment horizontal="center"/>
      <protection hidden="1"/>
    </xf>
    <xf numFmtId="0" fontId="16" fillId="6" borderId="3" xfId="0" applyFont="1" applyFill="1" applyBorder="1" applyAlignment="1" applyProtection="1">
      <alignment horizontal="center"/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167" fontId="2" fillId="2" borderId="5" xfId="0" applyNumberFormat="1" applyFont="1" applyFill="1" applyBorder="1" applyAlignment="1" applyProtection="1">
      <alignment horizontal="center"/>
      <protection hidden="1"/>
    </xf>
    <xf numFmtId="167" fontId="2" fillId="2" borderId="6" xfId="0" applyNumberFormat="1" applyFont="1" applyFill="1" applyBorder="1" applyAlignment="1" applyProtection="1">
      <alignment horizontal="center"/>
      <protection hidden="1"/>
    </xf>
    <xf numFmtId="168" fontId="2" fillId="2" borderId="4" xfId="1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167" fontId="0" fillId="4" borderId="5" xfId="0" applyNumberFormat="1" applyFill="1" applyBorder="1" applyAlignment="1" applyProtection="1">
      <alignment horizontal="center"/>
      <protection hidden="1"/>
    </xf>
    <xf numFmtId="165" fontId="8" fillId="5" borderId="2" xfId="0" applyNumberFormat="1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Protection="1">
      <protection hidden="1"/>
    </xf>
    <xf numFmtId="1" fontId="2" fillId="2" borderId="2" xfId="0" applyNumberFormat="1" applyFont="1" applyFill="1" applyBorder="1" applyAlignment="1" applyProtection="1">
      <alignment horizontal="center"/>
      <protection hidden="1"/>
    </xf>
    <xf numFmtId="0" fontId="12" fillId="2" borderId="2" xfId="0" applyFont="1" applyFill="1" applyBorder="1" applyAlignment="1" applyProtection="1">
      <alignment horizontal="center" vertical="top" wrapText="1"/>
      <protection hidden="1"/>
    </xf>
    <xf numFmtId="0" fontId="5" fillId="2" borderId="2" xfId="0" applyFont="1" applyFill="1" applyBorder="1" applyProtection="1"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14" fillId="2" borderId="2" xfId="0" applyFont="1" applyFill="1" applyBorder="1" applyAlignment="1" applyProtection="1">
      <alignment horizontal="center" vertical="top"/>
      <protection hidden="1"/>
    </xf>
    <xf numFmtId="0" fontId="0" fillId="4" borderId="2" xfId="0" applyFill="1" applyBorder="1" applyAlignment="1" applyProtection="1">
      <alignment horizontal="center"/>
      <protection hidden="1"/>
    </xf>
    <xf numFmtId="0" fontId="2" fillId="7" borderId="11" xfId="0" applyFont="1" applyFill="1" applyBorder="1" applyProtection="1">
      <protection hidden="1"/>
    </xf>
    <xf numFmtId="0" fontId="2" fillId="7" borderId="2" xfId="0" applyFont="1" applyFill="1" applyBorder="1" applyProtection="1">
      <protection hidden="1"/>
    </xf>
    <xf numFmtId="0" fontId="2" fillId="7" borderId="2" xfId="0" applyFont="1" applyFill="1" applyBorder="1" applyAlignment="1" applyProtection="1">
      <alignment horizontal="center"/>
      <protection hidden="1"/>
    </xf>
    <xf numFmtId="0" fontId="2" fillId="7" borderId="12" xfId="0" applyFont="1" applyFill="1" applyBorder="1" applyAlignment="1" applyProtection="1">
      <alignment horizontal="center"/>
      <protection hidden="1"/>
    </xf>
    <xf numFmtId="0" fontId="10" fillId="7" borderId="11" xfId="0" applyFont="1" applyFill="1" applyBorder="1" applyAlignment="1" applyProtection="1">
      <alignment vertical="center"/>
      <protection hidden="1"/>
    </xf>
    <xf numFmtId="0" fontId="2" fillId="7" borderId="11" xfId="0" applyFont="1" applyFill="1" applyBorder="1" applyAlignment="1" applyProtection="1">
      <alignment horizontal="right"/>
      <protection hidden="1"/>
    </xf>
    <xf numFmtId="164" fontId="11" fillId="7" borderId="2" xfId="0" applyNumberFormat="1" applyFont="1" applyFill="1" applyBorder="1" applyProtection="1">
      <protection hidden="1"/>
    </xf>
    <xf numFmtId="0" fontId="2" fillId="7" borderId="13" xfId="0" applyFont="1" applyFill="1" applyBorder="1" applyProtection="1">
      <protection hidden="1"/>
    </xf>
    <xf numFmtId="0" fontId="2" fillId="7" borderId="14" xfId="0" applyFont="1" applyFill="1" applyBorder="1" applyProtection="1">
      <protection hidden="1"/>
    </xf>
    <xf numFmtId="0" fontId="2" fillId="7" borderId="15" xfId="0" applyFont="1" applyFill="1" applyBorder="1" applyAlignment="1" applyProtection="1">
      <alignment horizontal="center"/>
      <protection hidden="1"/>
    </xf>
    <xf numFmtId="0" fontId="0" fillId="9" borderId="10" xfId="0" applyFill="1" applyBorder="1" applyAlignment="1" applyProtection="1">
      <alignment horizontal="center"/>
      <protection hidden="1"/>
    </xf>
    <xf numFmtId="0" fontId="2" fillId="7" borderId="12" xfId="0" applyFont="1" applyFill="1" applyBorder="1" applyAlignment="1" applyProtection="1">
      <alignment horizontal="center" vertical="center"/>
      <protection hidden="1"/>
    </xf>
    <xf numFmtId="0" fontId="9" fillId="10" borderId="1" xfId="0" applyFont="1" applyFill="1" applyBorder="1" applyProtection="1">
      <protection hidden="1"/>
    </xf>
    <xf numFmtId="167" fontId="2" fillId="2" borderId="2" xfId="0" applyNumberFormat="1" applyFont="1" applyFill="1" applyBorder="1" applyAlignment="1" applyProtection="1">
      <alignment horizontal="center"/>
      <protection hidden="1"/>
    </xf>
    <xf numFmtId="168" fontId="2" fillId="2" borderId="2" xfId="1" applyNumberFormat="1" applyFont="1" applyFill="1" applyBorder="1" applyAlignment="1" applyProtection="1">
      <alignment horizontal="center" vertical="center"/>
      <protection hidden="1"/>
    </xf>
    <xf numFmtId="167" fontId="0" fillId="4" borderId="2" xfId="0" applyNumberFormat="1" applyFill="1" applyBorder="1" applyAlignment="1" applyProtection="1">
      <alignment horizontal="center"/>
      <protection hidden="1"/>
    </xf>
    <xf numFmtId="0" fontId="5" fillId="5" borderId="2" xfId="0" applyFont="1" applyFill="1" applyBorder="1" applyProtection="1">
      <protection hidden="1"/>
    </xf>
    <xf numFmtId="0" fontId="4" fillId="7" borderId="11" xfId="0" applyFont="1" applyFill="1" applyBorder="1" applyProtection="1">
      <protection hidden="1"/>
    </xf>
    <xf numFmtId="0" fontId="20" fillId="0" borderId="16" xfId="0" applyFont="1" applyBorder="1" applyProtection="1">
      <protection locked="0"/>
    </xf>
    <xf numFmtId="0" fontId="13" fillId="2" borderId="2" xfId="0" applyFont="1" applyFill="1" applyBorder="1" applyAlignment="1" applyProtection="1">
      <alignment horizontal="center" vertical="top" wrapText="1"/>
      <protection hidden="1"/>
    </xf>
    <xf numFmtId="0" fontId="3" fillId="0" borderId="2" xfId="0" applyFont="1" applyBorder="1" applyProtection="1">
      <protection hidden="1"/>
    </xf>
    <xf numFmtId="0" fontId="17" fillId="9" borderId="8" xfId="0" applyFont="1" applyFill="1" applyBorder="1" applyAlignment="1" applyProtection="1">
      <alignment horizontal="center" vertical="center" wrapText="1"/>
      <protection hidden="1"/>
    </xf>
    <xf numFmtId="0" fontId="17" fillId="9" borderId="9" xfId="0" applyFont="1" applyFill="1" applyBorder="1" applyAlignment="1" applyProtection="1">
      <alignment horizontal="center" vertical="center"/>
      <protection hidden="1"/>
    </xf>
    <xf numFmtId="0" fontId="16" fillId="6" borderId="7" xfId="0" applyFont="1" applyFill="1" applyBorder="1" applyAlignment="1" applyProtection="1">
      <alignment horizontal="center"/>
      <protection hidden="1"/>
    </xf>
    <xf numFmtId="0" fontId="16" fillId="6" borderId="5" xfId="0" applyFont="1" applyFill="1" applyBorder="1" applyAlignment="1" applyProtection="1">
      <alignment horizontal="center"/>
      <protection hidden="1"/>
    </xf>
    <xf numFmtId="0" fontId="16" fillId="6" borderId="6" xfId="0" applyFont="1" applyFill="1" applyBorder="1" applyAlignment="1" applyProtection="1">
      <alignment horizontal="center"/>
      <protection hidden="1"/>
    </xf>
    <xf numFmtId="0" fontId="2" fillId="7" borderId="11" xfId="0" applyFont="1" applyFill="1" applyBorder="1" applyAlignment="1" applyProtection="1">
      <alignment horizontal="center" vertical="center"/>
      <protection hidden="1"/>
    </xf>
    <xf numFmtId="0" fontId="3" fillId="9" borderId="2" xfId="0" applyFont="1" applyFill="1" applyBorder="1" applyProtection="1">
      <protection hidden="1"/>
    </xf>
    <xf numFmtId="0" fontId="3" fillId="9" borderId="11" xfId="0" applyFont="1" applyFill="1" applyBorder="1" applyProtection="1">
      <protection hidden="1"/>
    </xf>
    <xf numFmtId="0" fontId="0" fillId="9" borderId="2" xfId="0" applyFill="1" applyBorder="1" applyProtection="1">
      <protection hidden="1"/>
    </xf>
    <xf numFmtId="164" fontId="18" fillId="8" borderId="2" xfId="0" applyNumberFormat="1" applyFont="1" applyFill="1" applyBorder="1" applyAlignment="1" applyProtection="1">
      <alignment horizontal="center" vertical="center"/>
      <protection hidden="1"/>
    </xf>
    <xf numFmtId="0" fontId="19" fillId="9" borderId="2" xfId="0" applyFont="1" applyFill="1" applyBorder="1" applyAlignment="1" applyProtection="1">
      <alignment vertical="center"/>
      <protection hidden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1025"/>
  <sheetViews>
    <sheetView tabSelected="1" zoomScaleNormal="100" workbookViewId="0">
      <selection activeCell="E10" sqref="E10"/>
    </sheetView>
  </sheetViews>
  <sheetFormatPr defaultColWidth="14.42578125" defaultRowHeight="15" customHeight="1" x14ac:dyDescent="0.25"/>
  <cols>
    <col min="1" max="1" width="1.7109375" style="3" customWidth="1"/>
    <col min="2" max="2" width="23.7109375" style="6" customWidth="1"/>
    <col min="3" max="3" width="23.140625" style="6" customWidth="1"/>
    <col min="4" max="4" width="3.5703125" style="6" customWidth="1"/>
    <col min="5" max="5" width="9.7109375" style="6" customWidth="1"/>
    <col min="6" max="6" width="3.140625" style="6" customWidth="1"/>
    <col min="7" max="7" width="9.140625" style="6" customWidth="1"/>
    <col min="8" max="8" width="1.7109375" style="2" customWidth="1"/>
    <col min="9" max="11" width="8.7109375" style="2" hidden="1" customWidth="1"/>
    <col min="12" max="12" width="9.7109375" style="2" hidden="1" customWidth="1"/>
    <col min="13" max="13" width="9.42578125" style="2" hidden="1" customWidth="1"/>
    <col min="14" max="14" width="12" style="2" hidden="1" customWidth="1"/>
    <col min="15" max="17" width="8.7109375" style="2" hidden="1" customWidth="1"/>
    <col min="18" max="18" width="9.42578125" style="2" hidden="1" customWidth="1"/>
    <col min="19" max="19" width="12" style="2" hidden="1" customWidth="1"/>
    <col min="20" max="20" width="17.42578125" style="3" hidden="1" customWidth="1"/>
    <col min="21" max="25" width="10.7109375" style="3" hidden="1" customWidth="1"/>
    <col min="26" max="26" width="14.42578125" style="3" hidden="1" customWidth="1"/>
    <col min="27" max="16384" width="14.42578125" style="3"/>
  </cols>
  <sheetData>
    <row r="1" spans="2:31" ht="6.95" customHeight="1" thickBot="1" x14ac:dyDescent="0.3">
      <c r="B1" s="3"/>
      <c r="C1" s="3"/>
      <c r="D1" s="3"/>
      <c r="E1" s="3"/>
      <c r="F1" s="3"/>
      <c r="G1" s="3"/>
    </row>
    <row r="2" spans="2:31" ht="15" customHeight="1" thickTop="1" x14ac:dyDescent="0.25">
      <c r="B2" s="48"/>
      <c r="C2" s="49"/>
      <c r="D2" s="49"/>
      <c r="E2" s="49"/>
      <c r="F2" s="49"/>
      <c r="G2" s="49"/>
      <c r="H2" s="37"/>
      <c r="I2" s="26"/>
    </row>
    <row r="3" spans="2:31" x14ac:dyDescent="0.25">
      <c r="B3" s="53"/>
      <c r="C3" s="54"/>
      <c r="D3" s="54"/>
      <c r="E3" s="54"/>
      <c r="F3" s="54"/>
      <c r="G3" s="54"/>
      <c r="H3" s="38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20"/>
      <c r="U3" s="20"/>
      <c r="V3" s="20"/>
      <c r="W3" s="20"/>
    </row>
    <row r="4" spans="2:31" x14ac:dyDescent="0.25">
      <c r="B4" s="55"/>
      <c r="C4" s="56"/>
      <c r="D4" s="56"/>
      <c r="E4" s="56"/>
      <c r="F4" s="56"/>
      <c r="G4" s="54"/>
      <c r="H4" s="38"/>
      <c r="I4" s="4"/>
      <c r="J4" s="4"/>
      <c r="K4" s="4"/>
      <c r="L4" s="5"/>
      <c r="M4" s="5"/>
      <c r="N4" s="5"/>
      <c r="O4" s="5"/>
      <c r="P4" s="5"/>
      <c r="Q4" s="5"/>
      <c r="R4" s="5"/>
      <c r="S4" s="5"/>
      <c r="T4" s="20"/>
      <c r="U4" s="7"/>
      <c r="V4" s="7"/>
      <c r="W4" s="7"/>
    </row>
    <row r="5" spans="2:31" x14ac:dyDescent="0.25">
      <c r="B5" s="55"/>
      <c r="C5" s="56"/>
      <c r="D5" s="56"/>
      <c r="E5" s="56"/>
      <c r="F5" s="56"/>
      <c r="G5" s="54"/>
      <c r="H5" s="38"/>
      <c r="I5" s="4"/>
      <c r="J5" s="4"/>
      <c r="K5" s="4"/>
      <c r="L5" s="5"/>
      <c r="M5" s="5"/>
      <c r="N5" s="5"/>
      <c r="O5" s="5"/>
      <c r="P5" s="5"/>
      <c r="Q5" s="5"/>
      <c r="R5" s="5"/>
      <c r="S5" s="5"/>
      <c r="U5" s="20"/>
      <c r="V5" s="20"/>
      <c r="W5" s="20"/>
    </row>
    <row r="6" spans="2:31" x14ac:dyDescent="0.25">
      <c r="B6" s="55"/>
      <c r="C6" s="54"/>
      <c r="D6" s="54"/>
      <c r="E6" s="54"/>
      <c r="F6" s="54"/>
      <c r="G6" s="54"/>
      <c r="H6" s="38"/>
      <c r="I6" s="4"/>
      <c r="J6" s="4"/>
      <c r="K6" s="4"/>
      <c r="L6" s="5"/>
      <c r="M6" s="5"/>
      <c r="N6" s="5"/>
      <c r="O6" s="5"/>
      <c r="P6" s="5"/>
      <c r="Q6" s="5"/>
      <c r="R6" s="5"/>
      <c r="S6" s="5"/>
      <c r="T6" s="20"/>
      <c r="U6" s="7" t="s">
        <v>0</v>
      </c>
      <c r="V6" s="7" t="s">
        <v>1</v>
      </c>
      <c r="W6" s="7" t="s">
        <v>2</v>
      </c>
      <c r="X6" s="7" t="s">
        <v>3</v>
      </c>
      <c r="Y6" s="7" t="s">
        <v>4</v>
      </c>
      <c r="Z6" s="8"/>
    </row>
    <row r="7" spans="2:31" x14ac:dyDescent="0.25">
      <c r="B7" s="27"/>
      <c r="C7" s="28"/>
      <c r="D7" s="29"/>
      <c r="E7" s="28"/>
      <c r="F7" s="29"/>
      <c r="G7" s="28"/>
      <c r="H7" s="30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3"/>
      <c r="U7" s="9">
        <v>600</v>
      </c>
      <c r="V7" s="9">
        <v>1000</v>
      </c>
      <c r="W7" s="9">
        <v>1200</v>
      </c>
      <c r="X7" s="9">
        <v>300</v>
      </c>
      <c r="Y7" s="9">
        <v>1400</v>
      </c>
    </row>
    <row r="8" spans="2:31" ht="15.75" thickBot="1" x14ac:dyDescent="0.3">
      <c r="B8" s="27" t="s">
        <v>5</v>
      </c>
      <c r="C8" s="1" t="s">
        <v>17</v>
      </c>
      <c r="D8" s="29"/>
      <c r="E8" s="28"/>
      <c r="F8" s="29"/>
      <c r="G8" s="28"/>
      <c r="H8" s="30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23" t="s">
        <v>7</v>
      </c>
      <c r="U8" s="10">
        <v>57</v>
      </c>
      <c r="V8" s="10">
        <v>62</v>
      </c>
      <c r="W8" s="10">
        <v>72</v>
      </c>
      <c r="X8" s="10">
        <v>52</v>
      </c>
      <c r="Y8" s="10">
        <v>77</v>
      </c>
      <c r="AA8" s="10"/>
      <c r="AB8" s="10"/>
      <c r="AC8" s="10"/>
      <c r="AD8" s="10"/>
      <c r="AE8" s="10"/>
    </row>
    <row r="9" spans="2:31" ht="15.75" thickBot="1" x14ac:dyDescent="0.3">
      <c r="B9" s="27"/>
      <c r="C9" s="28"/>
      <c r="D9" s="29"/>
      <c r="E9" s="28"/>
      <c r="F9" s="29"/>
      <c r="G9" s="28"/>
      <c r="H9" s="30"/>
      <c r="I9" s="50" t="s">
        <v>8</v>
      </c>
      <c r="J9" s="51"/>
      <c r="K9" s="51"/>
      <c r="L9" s="51"/>
      <c r="M9" s="51"/>
      <c r="N9" s="52"/>
      <c r="O9" s="12"/>
      <c r="P9" s="50" t="s">
        <v>9</v>
      </c>
      <c r="Q9" s="51"/>
      <c r="R9" s="51"/>
      <c r="S9" s="11" t="s">
        <v>10</v>
      </c>
      <c r="T9" s="23" t="s">
        <v>6</v>
      </c>
      <c r="U9" s="10">
        <v>42</v>
      </c>
      <c r="V9" s="10">
        <v>47</v>
      </c>
      <c r="W9" s="10">
        <v>57</v>
      </c>
      <c r="X9" s="10">
        <v>37</v>
      </c>
      <c r="Y9" s="10">
        <v>62</v>
      </c>
      <c r="AA9" s="10"/>
      <c r="AB9" s="10"/>
      <c r="AC9" s="10"/>
      <c r="AD9" s="10"/>
      <c r="AE9" s="10"/>
    </row>
    <row r="10" spans="2:31" ht="16.5" thickBot="1" x14ac:dyDescent="0.3">
      <c r="B10" s="27" t="s">
        <v>11</v>
      </c>
      <c r="C10" s="45"/>
      <c r="D10" s="29" t="s">
        <v>12</v>
      </c>
      <c r="E10" s="1"/>
      <c r="F10" s="29" t="s">
        <v>13</v>
      </c>
      <c r="G10" s="39">
        <f>IF(C10="",0,VLOOKUP(C10,T29:U47,2,FALSE)*E10)</f>
        <v>0</v>
      </c>
      <c r="H10" s="30"/>
      <c r="I10" s="17">
        <f>IF(G10=0,0,IF(G10&lt;VLOOKUP(C10,$T$29:$W$50,4,FALSE),G10,VLOOKUP(C10,$T$29:$W$50,4,FALSE)))</f>
        <v>0</v>
      </c>
      <c r="J10" s="13">
        <f>IF(OR(E10="",E10=0),0,FLOOR(G10/I10,1))</f>
        <v>0</v>
      </c>
      <c r="K10" s="13" t="b">
        <f>IF(G10="","",IF(AND(I10&gt;0,I10&lt;=$X$7),"D",IF(AND(I10&gt;$X$7,I10&lt;=$U$7),"A",IF(AND(I10&gt;$U$7,I10&lt;=$V$7),"B",IF(AND(I10&gt;$V$7,I10&lt;=$W$7),"C")))))</f>
        <v>0</v>
      </c>
      <c r="L10" s="13">
        <f>IF(G10="","",I10*J10)</f>
        <v>0</v>
      </c>
      <c r="M10" s="14">
        <f>IF(E10="",0,INDEX($T$6:$X$27,MATCH($C$8,$T$6:$T$27,0),MATCH(K10,$T$6:$X$6,0)))</f>
        <v>0</v>
      </c>
      <c r="N10" s="15">
        <f>M10*J10</f>
        <v>0</v>
      </c>
      <c r="O10" s="16">
        <f>IF(P10=0,0,1)</f>
        <v>0</v>
      </c>
      <c r="P10" s="17">
        <f>G10-L10</f>
        <v>0</v>
      </c>
      <c r="Q10" s="13" t="b">
        <f>IF(AND(P10&gt;0,P10&lt;=$X$7),"D",IF(AND(P10&gt;$X$7,P10&lt;=$U$7),"A",IF(AND(P10&gt;$U$7,P10&lt;=$V$7),"B",IF(AND(P10&gt;$V$7,P10&lt;=$W$7),"C"))))</f>
        <v>0</v>
      </c>
      <c r="R10" s="18">
        <f>IF(O10=0,0,IF(E10="",0,INDEX($T$6:$X$27,MATCH($C$8,$T$6:$T$27,0),MATCH(Q10,$T$6:$X$6,0))))</f>
        <v>0</v>
      </c>
      <c r="S10" s="15">
        <f>IF(G10=0,0,IF(I10=0,0,N10+R10))</f>
        <v>0</v>
      </c>
      <c r="T10" s="23" t="s">
        <v>14</v>
      </c>
      <c r="U10" s="10">
        <v>67</v>
      </c>
      <c r="V10" s="10">
        <v>77</v>
      </c>
      <c r="W10" s="10">
        <v>87</v>
      </c>
      <c r="X10" s="10">
        <v>62</v>
      </c>
      <c r="Y10" s="10">
        <v>92</v>
      </c>
      <c r="AA10" s="10"/>
      <c r="AB10" s="10"/>
      <c r="AC10" s="10"/>
      <c r="AD10" s="10"/>
      <c r="AE10" s="10"/>
    </row>
    <row r="11" spans="2:31" ht="15.75" thickBot="1" x14ac:dyDescent="0.3">
      <c r="B11" s="27"/>
      <c r="C11" s="28"/>
      <c r="D11" s="29"/>
      <c r="E11" s="28"/>
      <c r="F11" s="29"/>
      <c r="G11" s="28"/>
      <c r="H11" s="30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23" t="s">
        <v>15</v>
      </c>
      <c r="U11" s="10">
        <v>47</v>
      </c>
      <c r="V11" s="10">
        <v>52</v>
      </c>
      <c r="W11" s="10">
        <v>62</v>
      </c>
      <c r="X11" s="10">
        <v>42</v>
      </c>
      <c r="Y11" s="10">
        <v>67</v>
      </c>
      <c r="AA11" s="10"/>
      <c r="AB11" s="10"/>
      <c r="AC11" s="10"/>
      <c r="AD11" s="10"/>
      <c r="AE11" s="10"/>
    </row>
    <row r="12" spans="2:31" ht="15.75" thickBot="1" x14ac:dyDescent="0.3">
      <c r="B12" s="27" t="s">
        <v>16</v>
      </c>
      <c r="C12" s="1"/>
      <c r="D12" s="29" t="s">
        <v>12</v>
      </c>
      <c r="E12" s="1"/>
      <c r="F12" s="29" t="s">
        <v>13</v>
      </c>
      <c r="G12" s="39">
        <f>IF(C12="",0,VLOOKUP(C12,T29:U47,2,FALSE)*E12)</f>
        <v>0</v>
      </c>
      <c r="H12" s="30"/>
      <c r="I12" s="17">
        <f>IF(G12=0,0,IF(G12&lt;VLOOKUP(C12,$T$29:$W$50,4,FALSE),G12,VLOOKUP(C12,$T$29:$W$50,4,FALSE)))</f>
        <v>0</v>
      </c>
      <c r="J12" s="13">
        <f>IF(OR(E12="",E12=0),0,FLOOR(G12/I12,1))</f>
        <v>0</v>
      </c>
      <c r="K12" s="13" t="b">
        <f>IF(G12="","",IF(AND(I12&gt;0,I12&lt;=$X$7),"D",IF(AND(I12&gt;$X$7,I12&lt;=$U$7),"A",IF(AND(I12&gt;$U$7,I12&lt;=$V$7),"B",IF(AND(I12&gt;$V$7,I12&lt;=$W$7),"C")))))</f>
        <v>0</v>
      </c>
      <c r="L12" s="13">
        <f>IF(G12="","",I12*J12)</f>
        <v>0</v>
      </c>
      <c r="M12" s="14">
        <f>IF(E12="",0,INDEX($T$6:$X$27,MATCH($C$8,$T$6:$T$27,0),MATCH(K12,$T$6:$X$6,0)))</f>
        <v>0</v>
      </c>
      <c r="N12" s="15">
        <f>M12*J12</f>
        <v>0</v>
      </c>
      <c r="O12" s="16">
        <f>IF(P12=0,0,1)</f>
        <v>0</v>
      </c>
      <c r="P12" s="17">
        <f>G12-L12</f>
        <v>0</v>
      </c>
      <c r="Q12" s="13" t="b">
        <f>IF(AND(P12&gt;0,P12&lt;=$X$7),"D",IF(AND(P12&gt;$X$7,P12&lt;=$U$7),"A",IF(AND(P12&gt;$U$7,P12&lt;=$V$7),"B",IF(AND(P12&gt;$V$7,P12&lt;=$W$7),"C"))))</f>
        <v>0</v>
      </c>
      <c r="R12" s="18">
        <f>IF(O12=0,0,IF(E12="",0,INDEX($T$6:$X$27,MATCH($C$8,$T$6:$T$27,0),MATCH(Q12,$T$6:$X$6,0))))</f>
        <v>0</v>
      </c>
      <c r="S12" s="15">
        <f>IF(G12=0,0,IF(I12=0,0,N12+R12))</f>
        <v>0</v>
      </c>
      <c r="T12" s="23" t="s">
        <v>17</v>
      </c>
      <c r="U12" s="10">
        <v>57</v>
      </c>
      <c r="V12" s="10">
        <v>62</v>
      </c>
      <c r="W12" s="10">
        <v>72</v>
      </c>
      <c r="X12" s="10">
        <v>52</v>
      </c>
      <c r="Y12" s="10">
        <v>77</v>
      </c>
      <c r="AA12" s="10"/>
      <c r="AB12" s="10"/>
      <c r="AC12" s="10"/>
      <c r="AD12" s="10"/>
      <c r="AE12" s="10"/>
    </row>
    <row r="13" spans="2:31" ht="15.75" thickBot="1" x14ac:dyDescent="0.3">
      <c r="B13" s="27"/>
      <c r="C13" s="28"/>
      <c r="D13" s="29"/>
      <c r="E13" s="28"/>
      <c r="F13" s="29"/>
      <c r="G13" s="28"/>
      <c r="H13" s="3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23" t="s">
        <v>18</v>
      </c>
      <c r="U13" s="10">
        <v>72</v>
      </c>
      <c r="V13" s="10">
        <v>82</v>
      </c>
      <c r="W13" s="10">
        <v>92</v>
      </c>
      <c r="X13" s="10">
        <v>67</v>
      </c>
      <c r="Y13" s="10">
        <v>97</v>
      </c>
      <c r="AA13" s="10"/>
      <c r="AB13" s="10"/>
      <c r="AC13" s="10"/>
      <c r="AD13" s="10"/>
      <c r="AE13" s="10"/>
    </row>
    <row r="14" spans="2:31" ht="15.75" thickBot="1" x14ac:dyDescent="0.3">
      <c r="B14" s="27" t="s">
        <v>19</v>
      </c>
      <c r="C14" s="1"/>
      <c r="D14" s="29" t="s">
        <v>12</v>
      </c>
      <c r="E14" s="1"/>
      <c r="F14" s="29" t="s">
        <v>13</v>
      </c>
      <c r="G14" s="39">
        <f>IF(C14="",0,VLOOKUP(C14,T29:U47,2,FALSE)*E14)</f>
        <v>0</v>
      </c>
      <c r="H14" s="30"/>
      <c r="I14" s="17">
        <f>IF(G14=0,0,IF(G14&lt;VLOOKUP(C14,$T$29:$W$50,4,FALSE),G14,VLOOKUP(C14,$T$29:$W$50,4,FALSE)))</f>
        <v>0</v>
      </c>
      <c r="J14" s="13">
        <f>IF(OR(E14="",E14=0),0,FLOOR(G14/I14,1))</f>
        <v>0</v>
      </c>
      <c r="K14" s="13" t="b">
        <f>IF(G14="","",IF(AND(I14&gt;0,I14&lt;=$X$7),"D",IF(AND(I14&gt;$X$7,I14&lt;=$U$7),"A",IF(AND(I14&gt;$U$7,I14&lt;=$V$7),"B",IF(AND(I14&gt;$V$7,I14&lt;=$W$7),"C")))))</f>
        <v>0</v>
      </c>
      <c r="L14" s="13">
        <f>IF(G14="","",I14*J14)</f>
        <v>0</v>
      </c>
      <c r="M14" s="14">
        <f>IF(E14="",0,INDEX($T$6:$X$27,MATCH($C$8,$T$6:$T$27,0),MATCH(K14,$T$6:$X$6,0)))</f>
        <v>0</v>
      </c>
      <c r="N14" s="15">
        <f>M14*J14</f>
        <v>0</v>
      </c>
      <c r="O14" s="16">
        <f>IF(P14=0,0,1)</f>
        <v>0</v>
      </c>
      <c r="P14" s="17">
        <f>G14-L14</f>
        <v>0</v>
      </c>
      <c r="Q14" s="13" t="b">
        <f>IF(AND(P14&gt;0,P14&lt;=$X$7),"D",IF(AND(P14&gt;$X$7,P14&lt;=$U$7),"A",IF(AND(P14&gt;$U$7,P14&lt;=$V$7),"B",IF(AND(P14&gt;$V$7,P14&lt;=$W$7),"C"))))</f>
        <v>0</v>
      </c>
      <c r="R14" s="18">
        <f>IF(O14=0,0,IF(E14="",0,INDEX($T$6:$X$27,MATCH($C$8,$T$6:$T$27,0),MATCH(Q14,$T$6:$X$6,0))))</f>
        <v>0</v>
      </c>
      <c r="S14" s="15">
        <f>IF(G14=0,0,IF(I14=0,0,N14+R14))</f>
        <v>0</v>
      </c>
      <c r="T14" s="23" t="s">
        <v>20</v>
      </c>
      <c r="U14" s="10">
        <v>57</v>
      </c>
      <c r="V14" s="10">
        <v>67</v>
      </c>
      <c r="W14" s="10">
        <v>77</v>
      </c>
      <c r="X14" s="10">
        <v>52</v>
      </c>
      <c r="Y14" s="10">
        <v>82</v>
      </c>
      <c r="AA14" s="10"/>
      <c r="AB14" s="10"/>
      <c r="AC14" s="10"/>
      <c r="AD14" s="10"/>
      <c r="AE14" s="10"/>
    </row>
    <row r="15" spans="2:31" ht="15.75" thickBot="1" x14ac:dyDescent="0.3">
      <c r="B15" s="27"/>
      <c r="C15" s="28"/>
      <c r="D15" s="29"/>
      <c r="E15" s="28"/>
      <c r="F15" s="29"/>
      <c r="G15" s="28"/>
      <c r="H15" s="30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23" t="s">
        <v>21</v>
      </c>
      <c r="U15" s="10">
        <v>72</v>
      </c>
      <c r="V15" s="10">
        <v>82</v>
      </c>
      <c r="W15" s="10">
        <v>97</v>
      </c>
      <c r="X15" s="10">
        <v>67</v>
      </c>
      <c r="Y15" s="10">
        <v>102</v>
      </c>
      <c r="AA15" s="10"/>
      <c r="AB15" s="10"/>
      <c r="AC15" s="10"/>
      <c r="AD15" s="10"/>
      <c r="AE15" s="10"/>
    </row>
    <row r="16" spans="2:31" ht="15.75" thickBot="1" x14ac:dyDescent="0.3">
      <c r="B16" s="27" t="s">
        <v>22</v>
      </c>
      <c r="C16" s="1"/>
      <c r="D16" s="29" t="s">
        <v>12</v>
      </c>
      <c r="E16" s="1"/>
      <c r="F16" s="29" t="s">
        <v>13</v>
      </c>
      <c r="G16" s="39">
        <f>IF(C16="",0,VLOOKUP(C16,T29:U53,2,FALSE)*E16)</f>
        <v>0</v>
      </c>
      <c r="H16" s="30"/>
      <c r="I16" s="17">
        <f>IF(G16=0,0,IF(G16&lt;VLOOKUP(C16,$T$29:$W$50,4,FALSE),G16,VLOOKUP(C16,$T$29:$W$50,4,FALSE)))</f>
        <v>0</v>
      </c>
      <c r="J16" s="13">
        <f>IF(OR(E16="",E16=0),0,FLOOR(G16/I16,1))</f>
        <v>0</v>
      </c>
      <c r="K16" s="13" t="b">
        <f>IF(G16="","",IF(AND(I16&gt;0,I16&lt;=$X$7),"D",IF(AND(I16&gt;$X$7,I16&lt;=$U$7),"A",IF(AND(I16&gt;$U$7,I16&lt;=$V$7),"B",IF(AND(I16&gt;$V$7,I16&lt;=$W$7),"C")))))</f>
        <v>0</v>
      </c>
      <c r="L16" s="13">
        <f>IF(G16="","",I16*J16)</f>
        <v>0</v>
      </c>
      <c r="M16" s="14">
        <f>IF(E16="",0,INDEX($T$6:$X$27,MATCH($C$8,$T$6:$T$27,0),MATCH(K16,$T$6:$X$6,0)))</f>
        <v>0</v>
      </c>
      <c r="N16" s="15">
        <f>M16*J16</f>
        <v>0</v>
      </c>
      <c r="O16" s="16">
        <f>IF(P16=0,0,1)</f>
        <v>0</v>
      </c>
      <c r="P16" s="17">
        <f>G16-L16</f>
        <v>0</v>
      </c>
      <c r="Q16" s="13" t="b">
        <f>IF(AND(P16&gt;0,P16&lt;=$X$7),"D",IF(AND(P16&gt;$X$7,P16&lt;=$U$7),"A",IF(AND(P16&gt;$U$7,P16&lt;=$V$7),"B",IF(AND(P16&gt;$V$7,P16&lt;=$W$7),"C"))))</f>
        <v>0</v>
      </c>
      <c r="R16" s="18">
        <f>IF(O16=0,0,IF(E16="",0,INDEX($T$6:$X$27,MATCH($C$8,$T$6:$T$27,0),MATCH(Q16,$T$6:$X$6,0))))</f>
        <v>0</v>
      </c>
      <c r="S16" s="15">
        <f>IF(G16=0,0,IF(I16=0,0,N16+R16))</f>
        <v>0</v>
      </c>
      <c r="T16" s="23" t="s">
        <v>23</v>
      </c>
      <c r="U16" s="10">
        <v>67</v>
      </c>
      <c r="V16" s="10">
        <v>72</v>
      </c>
      <c r="W16" s="10">
        <v>82</v>
      </c>
      <c r="X16" s="10">
        <v>62</v>
      </c>
      <c r="Y16" s="10">
        <v>87</v>
      </c>
      <c r="AA16" s="10"/>
      <c r="AB16" s="10"/>
      <c r="AC16" s="10"/>
      <c r="AD16" s="10"/>
      <c r="AE16" s="10"/>
    </row>
    <row r="17" spans="2:31" ht="15.75" thickBot="1" x14ac:dyDescent="0.3">
      <c r="B17" s="27"/>
      <c r="C17" s="28"/>
      <c r="D17" s="29"/>
      <c r="E17" s="28"/>
      <c r="F17" s="29"/>
      <c r="G17" s="28"/>
      <c r="H17" s="30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23" t="s">
        <v>24</v>
      </c>
      <c r="U17" s="10">
        <v>57</v>
      </c>
      <c r="V17" s="10">
        <v>67</v>
      </c>
      <c r="W17" s="10">
        <v>77</v>
      </c>
      <c r="X17" s="10">
        <v>52</v>
      </c>
      <c r="Y17" s="10">
        <v>82</v>
      </c>
      <c r="AA17" s="10"/>
      <c r="AB17" s="10"/>
      <c r="AC17" s="10"/>
      <c r="AD17" s="10"/>
      <c r="AE17" s="10"/>
    </row>
    <row r="18" spans="2:31" ht="15.75" thickBot="1" x14ac:dyDescent="0.3">
      <c r="B18" s="27" t="s">
        <v>25</v>
      </c>
      <c r="C18" s="1"/>
      <c r="D18" s="29" t="s">
        <v>12</v>
      </c>
      <c r="E18" s="1"/>
      <c r="F18" s="29" t="s">
        <v>13</v>
      </c>
      <c r="G18" s="39">
        <f>IF(C18="",0,VLOOKUP(C18,T29:U53,2,FALSE)*E18)</f>
        <v>0</v>
      </c>
      <c r="H18" s="30"/>
      <c r="I18" s="17">
        <f>IF(G18=0,0,IF(G18&lt;VLOOKUP(C18,$T$29:$W$50,4,FALSE),G18,VLOOKUP(C18,$T$29:$W$50,4,FALSE)))</f>
        <v>0</v>
      </c>
      <c r="J18" s="13">
        <f>IF(OR(E18="",E18=0),0,FLOOR(G18/I18,1))</f>
        <v>0</v>
      </c>
      <c r="K18" s="13" t="b">
        <f>IF(G18="","",IF(AND(I18&gt;0,I18&lt;=$X$7),"D",IF(AND(I18&gt;$X$7,I18&lt;=$U$7),"A",IF(AND(I18&gt;$U$7,I18&lt;=$V$7),"B",IF(AND(I18&gt;$V$7,I18&lt;=$W$7),"C")))))</f>
        <v>0</v>
      </c>
      <c r="L18" s="13">
        <f>IF(G18="","",I18*J18)</f>
        <v>0</v>
      </c>
      <c r="M18" s="14">
        <f>IF(E18="",0,INDEX($T$6:$X$27,MATCH($C$8,$T$6:$T$27,0),MATCH(K18,$T$6:$X$6,0)))</f>
        <v>0</v>
      </c>
      <c r="N18" s="15">
        <f>M18*J18</f>
        <v>0</v>
      </c>
      <c r="O18" s="16">
        <f>IF(P18=0,0,1)</f>
        <v>0</v>
      </c>
      <c r="P18" s="17">
        <f>G18-L18</f>
        <v>0</v>
      </c>
      <c r="Q18" s="13" t="b">
        <f>IF(AND(P18&gt;0,P18&lt;=$X$7),"D",IF(AND(P18&gt;$X$7,P18&lt;=$U$7),"A",IF(AND(P18&gt;$U$7,P18&lt;=$V$7),"B",IF(AND(P18&gt;$V$7,P18&lt;=$W$7),"C"))))</f>
        <v>0</v>
      </c>
      <c r="R18" s="18">
        <f>IF(O18=0,0,IF(E18="",0,INDEX($T$6:$X$27,MATCH($C$8,$T$6:$T$27,0),MATCH(Q18,$T$6:$X$6,0))))</f>
        <v>0</v>
      </c>
      <c r="S18" s="15">
        <f>IF(G18=0,0,IF(I18=0,0,N18+R18))</f>
        <v>0</v>
      </c>
      <c r="T18" s="23" t="s">
        <v>26</v>
      </c>
      <c r="U18" s="10">
        <v>57</v>
      </c>
      <c r="V18" s="10">
        <v>67</v>
      </c>
      <c r="W18" s="10">
        <v>77</v>
      </c>
      <c r="X18" s="10">
        <v>52</v>
      </c>
      <c r="Y18" s="10">
        <v>82</v>
      </c>
      <c r="AA18" s="10"/>
      <c r="AB18" s="10"/>
      <c r="AC18" s="10"/>
      <c r="AD18" s="10"/>
      <c r="AE18" s="10"/>
    </row>
    <row r="19" spans="2:31" ht="15.75" thickBot="1" x14ac:dyDescent="0.3">
      <c r="B19" s="27"/>
      <c r="C19" s="28"/>
      <c r="D19" s="29"/>
      <c r="E19" s="28"/>
      <c r="F19" s="29"/>
      <c r="G19" s="28"/>
      <c r="H19" s="30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23" t="s">
        <v>27</v>
      </c>
      <c r="U19" s="10">
        <v>67</v>
      </c>
      <c r="V19" s="10">
        <v>77</v>
      </c>
      <c r="W19" s="10">
        <v>87</v>
      </c>
      <c r="X19" s="10">
        <v>62</v>
      </c>
      <c r="Y19" s="10">
        <v>92</v>
      </c>
      <c r="AA19" s="10"/>
      <c r="AB19" s="10"/>
      <c r="AC19" s="10"/>
      <c r="AD19" s="10"/>
      <c r="AE19" s="10"/>
    </row>
    <row r="20" spans="2:31" ht="15.75" thickBot="1" x14ac:dyDescent="0.3">
      <c r="B20" s="27" t="s">
        <v>28</v>
      </c>
      <c r="C20" s="1"/>
      <c r="D20" s="29" t="s">
        <v>12</v>
      </c>
      <c r="E20" s="1"/>
      <c r="F20" s="29" t="s">
        <v>13</v>
      </c>
      <c r="G20" s="39">
        <f>IF(C20="",0,VLOOKUP(C20,T29:U53,2,FALSE)*E20)</f>
        <v>0</v>
      </c>
      <c r="H20" s="30"/>
      <c r="I20" s="17">
        <f>IF(G20=0,0,IF(G20&lt;VLOOKUP(C20,$T$29:$W$50,4,FALSE),G20,VLOOKUP(C20,$T$29:$W$50,4,FALSE)))</f>
        <v>0</v>
      </c>
      <c r="J20" s="13">
        <f>IF(OR(E20="",E20=0),0,FLOOR(G20/I20,1))</f>
        <v>0</v>
      </c>
      <c r="K20" s="13" t="b">
        <f>IF(G20="","",IF(AND(I20&gt;0,I20&lt;=$X$7),"D",IF(AND(I20&gt;$X$7,I20&lt;=$U$7),"A",IF(AND(I20&gt;$U$7,I20&lt;=$V$7),"B",IF(AND(I20&gt;$V$7,I20&lt;=$W$7),"C")))))</f>
        <v>0</v>
      </c>
      <c r="L20" s="13">
        <f>IF(G20="","",I20*J20)</f>
        <v>0</v>
      </c>
      <c r="M20" s="14">
        <f>IF(E20="",0,INDEX($T$6:$X$27,MATCH($C$8,$T$6:$T$27,0),MATCH(K20,$T$6:$X$6,0)))</f>
        <v>0</v>
      </c>
      <c r="N20" s="15">
        <f>M20*J20</f>
        <v>0</v>
      </c>
      <c r="O20" s="16">
        <f>IF(P20=0,0,1)</f>
        <v>0</v>
      </c>
      <c r="P20" s="17">
        <f>G20-L20</f>
        <v>0</v>
      </c>
      <c r="Q20" s="13" t="b">
        <f>IF(AND(P20&gt;0,P20&lt;=$X$7),"D",IF(AND(P20&gt;$X$7,P20&lt;=$U$7),"A",IF(AND(P20&gt;$U$7,P20&lt;=$V$7),"B",IF(AND(P20&gt;$V$7,P20&lt;=$W$7),"C"))))</f>
        <v>0</v>
      </c>
      <c r="R20" s="18">
        <f>IF(O20=0,0,IF(E20="",0,INDEX($T$6:$X$27,MATCH($C$8,$T$6:$T$27,0),MATCH(Q20,$T$6:$X$6,0))))</f>
        <v>0</v>
      </c>
      <c r="S20" s="15">
        <f>IF(G20=0,0,IF(I20=0,0,N20+R20))</f>
        <v>0</v>
      </c>
      <c r="T20" s="43" t="s">
        <v>29</v>
      </c>
      <c r="U20" s="19">
        <v>37</v>
      </c>
      <c r="V20" s="19">
        <v>42</v>
      </c>
      <c r="W20" s="19">
        <v>52</v>
      </c>
      <c r="X20" s="19">
        <v>32</v>
      </c>
      <c r="Y20" s="10">
        <v>57</v>
      </c>
      <c r="AA20" s="10"/>
      <c r="AB20" s="10"/>
      <c r="AC20" s="10"/>
      <c r="AD20" s="10"/>
      <c r="AE20" s="10"/>
    </row>
    <row r="21" spans="2:31" x14ac:dyDescent="0.25">
      <c r="B21" s="27"/>
      <c r="C21" s="28"/>
      <c r="D21" s="29"/>
      <c r="E21" s="28"/>
      <c r="F21" s="29"/>
      <c r="G21" s="28"/>
      <c r="H21" s="30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23" t="s">
        <v>30</v>
      </c>
      <c r="U21" s="10">
        <v>92</v>
      </c>
      <c r="V21" s="10">
        <v>112</v>
      </c>
      <c r="W21" s="10">
        <v>122</v>
      </c>
      <c r="X21" s="10">
        <v>87</v>
      </c>
      <c r="Y21" s="10">
        <v>127</v>
      </c>
      <c r="AA21" s="10"/>
      <c r="AB21" s="10"/>
      <c r="AC21" s="10"/>
      <c r="AD21" s="10"/>
      <c r="AE21" s="10"/>
    </row>
    <row r="22" spans="2:31" ht="15.75" thickBot="1" x14ac:dyDescent="0.3">
      <c r="B22" s="27" t="s">
        <v>31</v>
      </c>
      <c r="C22" s="1"/>
      <c r="D22" s="29" t="s">
        <v>12</v>
      </c>
      <c r="E22" s="1"/>
      <c r="F22" s="29" t="s">
        <v>13</v>
      </c>
      <c r="G22" s="39">
        <f>IF(C22="",0,VLOOKUP(C22,T60:U62,2,FALSE)*E22)</f>
        <v>0</v>
      </c>
      <c r="H22" s="30"/>
      <c r="I22" s="26" t="str">
        <f>IF(OR(C22="ZC0055",C22="ZC0027",C24="ZC0055",C24="ZC0027",C22="",C24=""),"Z","ZC0006")</f>
        <v>Z</v>
      </c>
      <c r="J22" s="5"/>
      <c r="K22" s="5"/>
      <c r="L22" s="5"/>
      <c r="M22" s="40"/>
      <c r="N22" s="40"/>
      <c r="O22" s="41"/>
      <c r="P22" s="5"/>
      <c r="Q22" s="5"/>
      <c r="R22" s="42"/>
      <c r="S22" s="40"/>
      <c r="T22" s="23" t="s">
        <v>32</v>
      </c>
      <c r="U22" s="10">
        <v>82</v>
      </c>
      <c r="V22" s="10">
        <v>102</v>
      </c>
      <c r="W22" s="10">
        <v>112</v>
      </c>
      <c r="X22" s="10">
        <v>72</v>
      </c>
      <c r="Y22" s="10">
        <v>117</v>
      </c>
      <c r="AA22" s="10"/>
      <c r="AB22" s="10"/>
      <c r="AC22" s="10"/>
      <c r="AD22" s="10"/>
      <c r="AE22" s="10"/>
    </row>
    <row r="23" spans="2:31" ht="15.75" thickBot="1" x14ac:dyDescent="0.3">
      <c r="B23" s="27"/>
      <c r="C23" s="28"/>
      <c r="D23" s="29"/>
      <c r="E23" s="28"/>
      <c r="F23" s="29"/>
      <c r="G23" s="28"/>
      <c r="H23" s="30"/>
      <c r="I23" s="17">
        <f>IF(L30=0,0,IF(L30&lt;VLOOKUP(I22,$T$29:$W$51,4,FALSE),L30,VLOOKUP(I22,$T$29:$W$51,4,FALSE)))</f>
        <v>0</v>
      </c>
      <c r="J23" s="13">
        <f>IF(OR(I24="",I24=0),0,FLOOR(L30/I23,1))</f>
        <v>0</v>
      </c>
      <c r="K23" s="13" t="b">
        <f>IF(I23="","",IF(AND(I23&gt;0,I23&lt;=$X$7),"D",IF(AND(I23&gt;$X$7,I23&lt;=$U$7),"A",IF(AND(I23&gt;$U$7,I23&lt;=$V$7),"B",IF(AND(I23&gt;$V$7,I23&lt;=$W$7),"C",IF(AND(I23&gt;$W$7,I23&lt;=$Y$7),"F"))))))</f>
        <v>0</v>
      </c>
      <c r="L23" s="13">
        <f>IF(L30="","",I23*J23)</f>
        <v>0</v>
      </c>
      <c r="M23" s="14" t="e">
        <f>IF(J30="",0,INDEX($T$6:$Y$27,MATCH($C$8,$T$6:$T$27,0),MATCH(K23,$T$6:$Y$6,0)))</f>
        <v>#N/A</v>
      </c>
      <c r="N23" s="15" t="e">
        <f>M23*J23</f>
        <v>#N/A</v>
      </c>
      <c r="O23" s="16">
        <f>IF(P23=0,0,1)</f>
        <v>0</v>
      </c>
      <c r="P23" s="17">
        <f>L30-L23</f>
        <v>0</v>
      </c>
      <c r="Q23" s="13" t="b">
        <f>IF(AND(P23&gt;0,P23&lt;=$X$7),"D",IF(AND(P23&gt;$X$7,P23&lt;=$U$7),"A",IF(AND(P23&gt;$U$7,P23&lt;=$V$7),"B",IF(AND(P23&gt;$V$7,P23&lt;=$W$7),"C",IF(AND(P23&gt;$W$7,P23&lt;=$Y$7),"F")))))</f>
        <v>0</v>
      </c>
      <c r="R23" s="18">
        <f>IF(O23=0,0,IF(J30="",0,INDEX($T$6:$Y$27,MATCH($C$8,$T$6:$T$27,0),MATCH(Q23,$T$6:$Y$6,0))))</f>
        <v>0</v>
      </c>
      <c r="S23" s="15">
        <f>IF(I23=0,0,IF(I23=0,0,N23+R23))</f>
        <v>0</v>
      </c>
      <c r="T23" s="23" t="s">
        <v>33</v>
      </c>
      <c r="U23" s="10">
        <v>67</v>
      </c>
      <c r="V23" s="10">
        <v>77</v>
      </c>
      <c r="W23" s="10">
        <v>82</v>
      </c>
      <c r="X23" s="10">
        <v>52</v>
      </c>
      <c r="Y23" s="10">
        <v>87</v>
      </c>
      <c r="AA23" s="10"/>
      <c r="AB23" s="10"/>
      <c r="AC23" s="10"/>
      <c r="AD23" s="10"/>
      <c r="AE23" s="10"/>
    </row>
    <row r="24" spans="2:31" x14ac:dyDescent="0.25">
      <c r="B24" s="27" t="s">
        <v>34</v>
      </c>
      <c r="C24" s="1"/>
      <c r="D24" s="29" t="s">
        <v>12</v>
      </c>
      <c r="E24" s="1"/>
      <c r="F24" s="29" t="s">
        <v>13</v>
      </c>
      <c r="G24" s="39">
        <f>IF(C24="",0,VLOOKUP(C24,T60:U62,2,FALSE)*E24)</f>
        <v>0</v>
      </c>
      <c r="H24" s="30"/>
      <c r="I24" s="2">
        <f>E24+E22</f>
        <v>0</v>
      </c>
      <c r="J24" s="5"/>
      <c r="K24" s="5"/>
      <c r="L24" s="5"/>
      <c r="M24" s="40"/>
      <c r="N24" s="40"/>
      <c r="O24" s="41"/>
      <c r="P24" s="5"/>
      <c r="Q24" s="5"/>
      <c r="R24" s="42"/>
      <c r="S24" s="40"/>
      <c r="T24" s="23" t="s">
        <v>35</v>
      </c>
      <c r="U24" s="10">
        <v>72</v>
      </c>
      <c r="V24" s="10">
        <v>82</v>
      </c>
      <c r="W24" s="10">
        <v>92</v>
      </c>
      <c r="X24" s="10">
        <v>67</v>
      </c>
      <c r="Y24" s="10">
        <v>97</v>
      </c>
      <c r="AA24" s="10"/>
      <c r="AB24" s="10"/>
      <c r="AC24" s="10"/>
      <c r="AD24" s="10"/>
      <c r="AE24" s="10"/>
    </row>
    <row r="25" spans="2:31" x14ac:dyDescent="0.25">
      <c r="B25" s="27"/>
      <c r="C25" s="28"/>
      <c r="D25" s="29"/>
      <c r="E25" s="28"/>
      <c r="F25" s="29"/>
      <c r="G25" s="28"/>
      <c r="H25" s="30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23" t="s">
        <v>36</v>
      </c>
      <c r="U25" s="10">
        <v>67</v>
      </c>
      <c r="V25" s="10">
        <v>72</v>
      </c>
      <c r="W25" s="10">
        <v>82</v>
      </c>
      <c r="X25" s="10">
        <v>62</v>
      </c>
      <c r="Y25" s="10">
        <v>87</v>
      </c>
      <c r="AA25" s="10"/>
      <c r="AB25" s="10"/>
      <c r="AC25" s="10"/>
      <c r="AD25" s="10"/>
      <c r="AE25" s="10"/>
    </row>
    <row r="26" spans="2:31" x14ac:dyDescent="0.25">
      <c r="B26" s="27" t="s">
        <v>37</v>
      </c>
      <c r="C26" s="1"/>
      <c r="D26" s="29" t="s">
        <v>12</v>
      </c>
      <c r="E26" s="1">
        <v>0</v>
      </c>
      <c r="F26" s="29" t="s">
        <v>13</v>
      </c>
      <c r="G26" s="39">
        <f>IF(C26="",0,VLOOKUP(C26,T63:U64,2,FALSE)*E26)</f>
        <v>0</v>
      </c>
      <c r="H26" s="30"/>
      <c r="I26" s="5">
        <f>CEILING(E26/10,1)</f>
        <v>0</v>
      </c>
      <c r="J26" s="5"/>
      <c r="K26" s="5"/>
      <c r="L26" s="5"/>
      <c r="M26" s="5"/>
      <c r="N26" s="5"/>
      <c r="O26" s="5"/>
      <c r="P26" s="5"/>
      <c r="Q26" s="5"/>
      <c r="R26" s="5"/>
      <c r="S26" s="5">
        <f>IF(E26=0,0,50)</f>
        <v>0</v>
      </c>
      <c r="T26" s="23" t="s">
        <v>38</v>
      </c>
      <c r="U26" s="10">
        <v>72</v>
      </c>
      <c r="V26" s="10">
        <v>82</v>
      </c>
      <c r="W26" s="10">
        <v>92</v>
      </c>
      <c r="X26" s="10">
        <v>67</v>
      </c>
      <c r="Y26" s="10">
        <v>97</v>
      </c>
      <c r="AA26" s="10"/>
      <c r="AB26" s="10"/>
      <c r="AC26" s="10"/>
      <c r="AD26" s="10"/>
      <c r="AE26" s="10"/>
    </row>
    <row r="27" spans="2:31" x14ac:dyDescent="0.25">
      <c r="B27" s="27"/>
      <c r="C27" s="28"/>
      <c r="D27" s="29"/>
      <c r="E27" s="28"/>
      <c r="F27" s="29"/>
      <c r="G27" s="28"/>
      <c r="H27" s="30"/>
      <c r="I27" s="5">
        <f>SUM(G10:G24)</f>
        <v>0</v>
      </c>
      <c r="J27" s="5"/>
      <c r="K27" s="5"/>
      <c r="L27" s="21"/>
      <c r="M27" s="21"/>
      <c r="N27" s="21"/>
      <c r="O27" s="21"/>
      <c r="P27" s="5"/>
      <c r="Q27" s="21"/>
      <c r="R27" s="21"/>
      <c r="S27" s="5"/>
      <c r="T27" s="23" t="s">
        <v>39</v>
      </c>
      <c r="U27" s="10">
        <v>57</v>
      </c>
      <c r="V27" s="10">
        <v>62</v>
      </c>
      <c r="W27" s="10">
        <v>72</v>
      </c>
      <c r="X27" s="10">
        <v>52</v>
      </c>
      <c r="Y27" s="10">
        <v>77</v>
      </c>
      <c r="AA27" s="10"/>
      <c r="AB27" s="10"/>
      <c r="AC27" s="10"/>
      <c r="AD27" s="10"/>
      <c r="AE27" s="10"/>
    </row>
    <row r="28" spans="2:31" x14ac:dyDescent="0.25">
      <c r="B28" s="44" t="str">
        <f>CONCATENATE("Totale kg ",SUM(G10:G24))</f>
        <v>Totale kg 0</v>
      </c>
      <c r="C28" s="28"/>
      <c r="D28" s="29"/>
      <c r="E28" s="28"/>
      <c r="F28" s="29"/>
      <c r="G28" s="28"/>
      <c r="H28" s="30"/>
      <c r="I28" s="5"/>
      <c r="J28" s="21">
        <f>SUM(J10:J20)+J23</f>
        <v>0</v>
      </c>
      <c r="K28" s="5"/>
      <c r="L28" s="21"/>
      <c r="M28" s="21"/>
      <c r="N28" s="21"/>
      <c r="O28" s="21">
        <f>SUM(O10:O20)+O23</f>
        <v>0</v>
      </c>
      <c r="P28" s="5"/>
      <c r="Q28" s="21"/>
      <c r="R28" s="21"/>
      <c r="S28" s="21">
        <f>SUM(J28:O28)</f>
        <v>0</v>
      </c>
      <c r="T28" s="23"/>
      <c r="U28" s="24" t="s">
        <v>13</v>
      </c>
      <c r="V28" s="24" t="s">
        <v>40</v>
      </c>
      <c r="W28" s="24"/>
    </row>
    <row r="29" spans="2:31" ht="15.75" customHeight="1" x14ac:dyDescent="0.25">
      <c r="B29" s="31" t="str">
        <f>IF(C26="","",CONCATENATE("n. ",I26," fasci ","per un totale di ",G26," Kg"))</f>
        <v/>
      </c>
      <c r="C29" s="28"/>
      <c r="D29" s="29"/>
      <c r="E29" s="28"/>
      <c r="F29" s="29"/>
      <c r="G29" s="28"/>
      <c r="H29" s="30"/>
      <c r="I29" s="3"/>
      <c r="S29" s="5" t="str">
        <f>IF(S28=1,"pedana","pedane")</f>
        <v>pedane</v>
      </c>
      <c r="T29" s="23" t="s">
        <v>41</v>
      </c>
      <c r="U29" s="24">
        <v>30</v>
      </c>
      <c r="V29" s="24">
        <v>32</v>
      </c>
      <c r="W29" s="24">
        <f t="shared" ref="W29:W49" si="0">U29*V29</f>
        <v>960</v>
      </c>
    </row>
    <row r="30" spans="2:31" ht="15.75" customHeight="1" x14ac:dyDescent="0.3">
      <c r="B30" s="32"/>
      <c r="C30" s="28"/>
      <c r="D30" s="33"/>
      <c r="E30" s="57">
        <f>SUM(S10:S20,S26,S23)</f>
        <v>0</v>
      </c>
      <c r="F30" s="58"/>
      <c r="G30" s="58"/>
      <c r="H30" s="30"/>
      <c r="I30" s="20">
        <f>IF(C22="ZC0055",E22,E22*2)</f>
        <v>0</v>
      </c>
      <c r="J30" s="20">
        <f>SUM(I30,I31)</f>
        <v>0</v>
      </c>
      <c r="K30" s="20"/>
      <c r="L30" s="6">
        <f>G22+G24</f>
        <v>0</v>
      </c>
      <c r="M30" s="5"/>
      <c r="N30" s="5"/>
      <c r="O30" s="5"/>
      <c r="P30" s="5"/>
      <c r="Q30" s="5"/>
      <c r="R30" s="5"/>
      <c r="S30" s="5" t="str">
        <f>IF(G26=0,"",G26)</f>
        <v/>
      </c>
      <c r="T30" s="23" t="s">
        <v>42</v>
      </c>
      <c r="U30" s="24">
        <v>36</v>
      </c>
      <c r="V30" s="24">
        <v>32</v>
      </c>
      <c r="W30" s="24">
        <f t="shared" si="0"/>
        <v>1152</v>
      </c>
    </row>
    <row r="31" spans="2:31" ht="15.75" customHeight="1" thickBot="1" x14ac:dyDescent="0.3">
      <c r="B31" s="34"/>
      <c r="C31" s="35"/>
      <c r="D31" s="35"/>
      <c r="E31" s="35"/>
      <c r="F31" s="35"/>
      <c r="G31" s="35"/>
      <c r="H31" s="36"/>
      <c r="I31" s="20">
        <f>IF(C24="ZC0055",E24,E24*2)</f>
        <v>0</v>
      </c>
      <c r="J31" s="6"/>
      <c r="K31" s="5"/>
      <c r="L31" s="20"/>
      <c r="M31" s="3"/>
      <c r="N31" s="3"/>
      <c r="O31" s="3"/>
      <c r="P31" s="3"/>
      <c r="Q31" s="3"/>
      <c r="R31" s="3"/>
      <c r="S31" s="3"/>
      <c r="T31" s="23" t="s">
        <v>43</v>
      </c>
      <c r="U31" s="24">
        <v>44</v>
      </c>
      <c r="V31" s="24">
        <v>20</v>
      </c>
      <c r="W31" s="24">
        <f t="shared" si="0"/>
        <v>880</v>
      </c>
    </row>
    <row r="32" spans="2:31" ht="15.75" customHeight="1" thickTop="1" x14ac:dyDescent="0.25">
      <c r="B32" s="20"/>
      <c r="C32" s="20"/>
      <c r="D32" s="20"/>
      <c r="E32" s="20"/>
      <c r="F32" s="20"/>
      <c r="G32" s="20"/>
      <c r="H32" s="22"/>
      <c r="J32" s="22"/>
      <c r="K32" s="22"/>
      <c r="L32" s="5"/>
      <c r="M32" s="5"/>
      <c r="N32" s="5"/>
      <c r="O32" s="5"/>
      <c r="P32" s="5"/>
      <c r="Q32" s="5"/>
      <c r="R32" s="5"/>
      <c r="S32" s="5"/>
      <c r="T32" s="23" t="s">
        <v>44</v>
      </c>
      <c r="U32" s="24">
        <v>51</v>
      </c>
      <c r="V32" s="24">
        <v>20</v>
      </c>
      <c r="W32" s="24">
        <f t="shared" si="0"/>
        <v>1020</v>
      </c>
    </row>
    <row r="33" spans="2:23" ht="15.75" customHeight="1" x14ac:dyDescent="0.25">
      <c r="B33" s="20"/>
      <c r="C33" s="20"/>
      <c r="D33" s="20"/>
      <c r="E33" s="20"/>
      <c r="F33" s="20"/>
      <c r="G33" s="20"/>
      <c r="H33" s="22"/>
      <c r="I33" s="22"/>
      <c r="J33" s="22">
        <f>IF(OR(E20="",E20=0),0,FLOOR(G20/I20,1))</f>
        <v>0</v>
      </c>
      <c r="K33" s="22"/>
      <c r="L33" s="5"/>
      <c r="M33" s="5"/>
      <c r="N33" s="5"/>
      <c r="O33" s="5"/>
      <c r="P33" s="5"/>
      <c r="Q33" s="5"/>
      <c r="R33" s="5"/>
      <c r="S33" s="5"/>
      <c r="T33" s="23" t="s">
        <v>45</v>
      </c>
      <c r="U33" s="24">
        <v>58</v>
      </c>
      <c r="V33" s="24">
        <v>10</v>
      </c>
      <c r="W33" s="24">
        <f t="shared" si="0"/>
        <v>580</v>
      </c>
    </row>
    <row r="34" spans="2:23" ht="15.75" customHeight="1" x14ac:dyDescent="0.25">
      <c r="B34" s="20"/>
      <c r="C34" s="20"/>
      <c r="D34" s="20"/>
      <c r="E34" s="20"/>
      <c r="F34" s="20"/>
      <c r="G34" s="20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23" t="s">
        <v>46</v>
      </c>
      <c r="U34" s="24">
        <v>72</v>
      </c>
      <c r="V34" s="24">
        <v>10</v>
      </c>
      <c r="W34" s="24">
        <f t="shared" si="0"/>
        <v>720</v>
      </c>
    </row>
    <row r="35" spans="2:23" ht="15.75" customHeight="1" x14ac:dyDescent="0.25">
      <c r="B35" s="46" t="str">
        <f>IF(I27&gt;=19990,"Per le quantità richieste, vogliate contattare
 l'ufficio commerciale Contact Italia per un'offerta dedicata sul trasporto","")</f>
        <v/>
      </c>
      <c r="C35" s="47"/>
      <c r="D35" s="47"/>
      <c r="E35" s="47"/>
      <c r="F35" s="47"/>
      <c r="G35" s="47"/>
      <c r="H35" s="25"/>
      <c r="I35" s="25"/>
      <c r="J35" s="25"/>
      <c r="K35" s="25"/>
      <c r="L35" s="5"/>
      <c r="M35" s="5"/>
      <c r="N35" s="5"/>
      <c r="O35" s="5"/>
      <c r="P35" s="5"/>
      <c r="Q35" s="5"/>
      <c r="R35" s="5"/>
      <c r="S35" s="5"/>
      <c r="T35" s="23" t="s">
        <v>47</v>
      </c>
      <c r="U35" s="24">
        <v>80</v>
      </c>
      <c r="V35" s="24">
        <v>8</v>
      </c>
      <c r="W35" s="24">
        <f t="shared" si="0"/>
        <v>640</v>
      </c>
    </row>
    <row r="36" spans="2:23" ht="15.75" customHeight="1" x14ac:dyDescent="0.25">
      <c r="B36" s="47"/>
      <c r="C36" s="47"/>
      <c r="D36" s="47"/>
      <c r="E36" s="47"/>
      <c r="F36" s="47"/>
      <c r="G36" s="47"/>
      <c r="H36" s="25"/>
      <c r="I36" s="25"/>
      <c r="J36" s="25"/>
      <c r="K36" s="25"/>
      <c r="L36" s="5"/>
      <c r="M36" s="5"/>
      <c r="N36" s="5"/>
      <c r="O36" s="5"/>
      <c r="P36" s="5"/>
      <c r="Q36" s="5"/>
      <c r="R36" s="5"/>
      <c r="S36" s="5"/>
      <c r="T36" s="23" t="s">
        <v>48</v>
      </c>
      <c r="U36" s="24">
        <v>42</v>
      </c>
      <c r="V36" s="24">
        <v>20</v>
      </c>
      <c r="W36" s="24">
        <f t="shared" si="0"/>
        <v>840</v>
      </c>
    </row>
    <row r="37" spans="2:23" ht="15.75" customHeight="1" x14ac:dyDescent="0.25">
      <c r="B37" s="20"/>
      <c r="C37" s="20"/>
      <c r="D37" s="5"/>
      <c r="E37" s="20"/>
      <c r="F37" s="5"/>
      <c r="G37" s="20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23" t="s">
        <v>49</v>
      </c>
      <c r="U37" s="24">
        <v>52</v>
      </c>
      <c r="V37" s="24">
        <v>20</v>
      </c>
      <c r="W37" s="24">
        <f t="shared" si="0"/>
        <v>1040</v>
      </c>
    </row>
    <row r="38" spans="2:23" ht="15.75" customHeight="1" x14ac:dyDescent="0.25">
      <c r="B38" s="20"/>
      <c r="C38" s="20"/>
      <c r="D38" s="5"/>
      <c r="E38" s="20"/>
      <c r="F38" s="5"/>
      <c r="G38" s="20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23" t="s">
        <v>50</v>
      </c>
      <c r="U38" s="24">
        <v>64</v>
      </c>
      <c r="V38" s="24">
        <v>16</v>
      </c>
      <c r="W38" s="24">
        <f t="shared" si="0"/>
        <v>1024</v>
      </c>
    </row>
    <row r="39" spans="2:23" ht="15.75" customHeight="1" x14ac:dyDescent="0.25">
      <c r="B39" s="20"/>
      <c r="C39" s="20"/>
      <c r="D39" s="5"/>
      <c r="E39" s="20"/>
      <c r="F39" s="5"/>
      <c r="G39" s="20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23" t="s">
        <v>51</v>
      </c>
      <c r="U39" s="24">
        <v>68</v>
      </c>
      <c r="V39" s="24">
        <v>8</v>
      </c>
      <c r="W39" s="24">
        <f t="shared" si="0"/>
        <v>544</v>
      </c>
    </row>
    <row r="40" spans="2:23" ht="15.75" customHeight="1" x14ac:dyDescent="0.25">
      <c r="B40" s="20"/>
      <c r="C40" s="20"/>
      <c r="D40" s="5"/>
      <c r="E40" s="20"/>
      <c r="F40" s="5"/>
      <c r="G40" s="2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23" t="s">
        <v>52</v>
      </c>
      <c r="U40" s="24">
        <v>75</v>
      </c>
      <c r="V40" s="24">
        <v>8</v>
      </c>
      <c r="W40" s="24">
        <f t="shared" si="0"/>
        <v>600</v>
      </c>
    </row>
    <row r="41" spans="2:23" ht="15.75" customHeight="1" x14ac:dyDescent="0.25">
      <c r="B41" s="20"/>
      <c r="C41" s="20"/>
      <c r="D41" s="5"/>
      <c r="E41" s="20"/>
      <c r="F41" s="5"/>
      <c r="G41" s="20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23" t="s">
        <v>53</v>
      </c>
      <c r="U41" s="24">
        <v>80</v>
      </c>
      <c r="V41" s="24">
        <v>8</v>
      </c>
      <c r="W41" s="24">
        <f t="shared" si="0"/>
        <v>640</v>
      </c>
    </row>
    <row r="42" spans="2:23" ht="15.75" customHeight="1" x14ac:dyDescent="0.25">
      <c r="B42" s="20"/>
      <c r="C42" s="20"/>
      <c r="D42" s="5"/>
      <c r="E42" s="20"/>
      <c r="F42" s="5"/>
      <c r="G42" s="2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23" t="s">
        <v>54</v>
      </c>
      <c r="U42" s="24">
        <v>18</v>
      </c>
      <c r="V42" s="24">
        <v>36</v>
      </c>
      <c r="W42" s="24">
        <f t="shared" si="0"/>
        <v>648</v>
      </c>
    </row>
    <row r="43" spans="2:23" ht="15.75" customHeight="1" x14ac:dyDescent="0.25">
      <c r="B43" s="20"/>
      <c r="C43" s="20"/>
      <c r="D43" s="5"/>
      <c r="E43" s="20"/>
      <c r="F43" s="5"/>
      <c r="G43" s="2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23" t="s">
        <v>55</v>
      </c>
      <c r="U43" s="24">
        <v>21</v>
      </c>
      <c r="V43" s="24">
        <v>32</v>
      </c>
      <c r="W43" s="24">
        <f t="shared" si="0"/>
        <v>672</v>
      </c>
    </row>
    <row r="44" spans="2:23" ht="15.75" customHeight="1" x14ac:dyDescent="0.25">
      <c r="B44" s="20"/>
      <c r="C44" s="20"/>
      <c r="D44" s="5"/>
      <c r="E44" s="20"/>
      <c r="F44" s="5"/>
      <c r="G44" s="2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23" t="s">
        <v>56</v>
      </c>
      <c r="U44" s="24">
        <v>23</v>
      </c>
      <c r="V44" s="24">
        <v>24</v>
      </c>
      <c r="W44" s="24">
        <f t="shared" si="0"/>
        <v>552</v>
      </c>
    </row>
    <row r="45" spans="2:23" ht="15.75" customHeight="1" x14ac:dyDescent="0.25">
      <c r="B45" s="20"/>
      <c r="C45" s="20"/>
      <c r="D45" s="5"/>
      <c r="E45" s="20"/>
      <c r="F45" s="5"/>
      <c r="G45" s="20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23" t="s">
        <v>57</v>
      </c>
      <c r="U45" s="24">
        <v>21</v>
      </c>
      <c r="V45" s="24">
        <v>36</v>
      </c>
      <c r="W45" s="24">
        <f t="shared" si="0"/>
        <v>756</v>
      </c>
    </row>
    <row r="46" spans="2:23" ht="15.75" customHeight="1" x14ac:dyDescent="0.25">
      <c r="B46" s="20"/>
      <c r="C46" s="20"/>
      <c r="D46" s="5"/>
      <c r="E46" s="20"/>
      <c r="F46" s="5"/>
      <c r="G46" s="20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23" t="s">
        <v>58</v>
      </c>
      <c r="U46" s="24">
        <v>27</v>
      </c>
      <c r="V46" s="24">
        <v>32</v>
      </c>
      <c r="W46" s="24">
        <f t="shared" si="0"/>
        <v>864</v>
      </c>
    </row>
    <row r="47" spans="2:23" ht="15.75" customHeight="1" x14ac:dyDescent="0.25">
      <c r="B47" s="20"/>
      <c r="C47" s="20"/>
      <c r="D47" s="5"/>
      <c r="E47" s="20"/>
      <c r="F47" s="5"/>
      <c r="G47" s="20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23" t="s">
        <v>59</v>
      </c>
      <c r="U47" s="24">
        <v>32</v>
      </c>
      <c r="V47" s="24">
        <v>24</v>
      </c>
      <c r="W47" s="24">
        <f t="shared" si="0"/>
        <v>768</v>
      </c>
    </row>
    <row r="48" spans="2:23" ht="15.75" customHeight="1" x14ac:dyDescent="0.25">
      <c r="B48" s="20"/>
      <c r="C48" s="20"/>
      <c r="D48" s="5"/>
      <c r="E48" s="20"/>
      <c r="F48" s="5"/>
      <c r="G48" s="20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23" t="s">
        <v>60</v>
      </c>
      <c r="U48" s="24">
        <v>27</v>
      </c>
      <c r="V48" s="24">
        <v>48</v>
      </c>
      <c r="W48" s="24">
        <f t="shared" si="0"/>
        <v>1296</v>
      </c>
    </row>
    <row r="49" spans="2:23" ht="15.75" customHeight="1" x14ac:dyDescent="0.25">
      <c r="B49" s="20"/>
      <c r="C49" s="20"/>
      <c r="D49" s="5"/>
      <c r="E49" s="20"/>
      <c r="F49" s="5"/>
      <c r="G49" s="20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23" t="s">
        <v>61</v>
      </c>
      <c r="U49" s="24">
        <v>55</v>
      </c>
      <c r="V49" s="24">
        <v>24</v>
      </c>
      <c r="W49" s="24">
        <f t="shared" si="0"/>
        <v>1320</v>
      </c>
    </row>
    <row r="50" spans="2:23" ht="15.75" customHeight="1" x14ac:dyDescent="0.25">
      <c r="B50" s="20"/>
      <c r="C50" s="20"/>
      <c r="D50" s="5"/>
      <c r="E50" s="20"/>
      <c r="F50" s="5"/>
      <c r="G50" s="20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23" t="s">
        <v>62</v>
      </c>
      <c r="U50" s="24">
        <v>6</v>
      </c>
      <c r="V50" s="24">
        <v>186</v>
      </c>
      <c r="W50" s="24">
        <f>U50*V50</f>
        <v>1116</v>
      </c>
    </row>
    <row r="51" spans="2:23" ht="15.75" customHeight="1" x14ac:dyDescent="0.25">
      <c r="B51" s="20"/>
      <c r="C51" s="20"/>
      <c r="D51" s="5"/>
      <c r="E51" s="20"/>
      <c r="F51" s="5"/>
      <c r="G51" s="20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23" t="s">
        <v>63</v>
      </c>
      <c r="U51" s="24">
        <v>55</v>
      </c>
      <c r="V51" s="24">
        <v>24</v>
      </c>
      <c r="W51" s="24">
        <v>1320</v>
      </c>
    </row>
    <row r="52" spans="2:23" ht="15.75" customHeight="1" x14ac:dyDescent="0.25">
      <c r="B52" s="20"/>
      <c r="C52" s="20"/>
      <c r="D52" s="5"/>
      <c r="E52" s="20"/>
      <c r="F52" s="5"/>
      <c r="G52" s="20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23" ht="15.75" customHeight="1" x14ac:dyDescent="0.25">
      <c r="B53" s="20"/>
      <c r="C53" s="20"/>
      <c r="D53" s="5"/>
      <c r="E53" s="20"/>
      <c r="F53" s="5"/>
      <c r="G53" s="20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2:23" ht="15.75" customHeight="1" x14ac:dyDescent="0.25">
      <c r="B54" s="20"/>
      <c r="C54" s="20"/>
      <c r="D54" s="5"/>
      <c r="E54" s="20"/>
      <c r="F54" s="5"/>
      <c r="G54" s="20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23"/>
      <c r="U54" s="23"/>
      <c r="V54" s="23"/>
      <c r="W54" s="23"/>
    </row>
    <row r="55" spans="2:23" ht="15.75" customHeight="1" x14ac:dyDescent="0.25">
      <c r="B55" s="20"/>
      <c r="C55" s="20"/>
      <c r="D55" s="5"/>
      <c r="E55" s="20"/>
      <c r="F55" s="5"/>
      <c r="G55" s="20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23"/>
      <c r="U55" s="23"/>
      <c r="V55" s="23"/>
      <c r="W55" s="23"/>
    </row>
    <row r="56" spans="2:23" ht="15.75" customHeight="1" x14ac:dyDescent="0.25">
      <c r="B56" s="20"/>
      <c r="C56" s="20"/>
      <c r="D56" s="5"/>
      <c r="E56" s="20"/>
      <c r="F56" s="5"/>
      <c r="G56" s="20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23"/>
      <c r="U56" s="23"/>
      <c r="V56" s="23"/>
      <c r="W56" s="23"/>
    </row>
    <row r="57" spans="2:23" ht="15.75" customHeight="1" x14ac:dyDescent="0.25">
      <c r="B57" s="20"/>
      <c r="C57" s="20"/>
      <c r="D57" s="5"/>
      <c r="E57" s="20"/>
      <c r="F57" s="5"/>
      <c r="G57" s="20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23"/>
      <c r="U57" s="23"/>
      <c r="V57" s="23"/>
      <c r="W57" s="23"/>
    </row>
    <row r="58" spans="2:23" ht="15.75" customHeight="1" x14ac:dyDescent="0.25">
      <c r="B58" s="20"/>
      <c r="C58" s="20"/>
      <c r="D58" s="5"/>
      <c r="E58" s="20"/>
      <c r="F58" s="5"/>
      <c r="G58" s="20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23"/>
      <c r="U58" s="23"/>
      <c r="V58" s="23"/>
      <c r="W58" s="23"/>
    </row>
    <row r="59" spans="2:23" ht="15.75" customHeight="1" x14ac:dyDescent="0.25">
      <c r="B59" s="20"/>
      <c r="C59" s="20"/>
      <c r="D59" s="5"/>
      <c r="E59" s="20"/>
      <c r="F59" s="5"/>
      <c r="G59" s="20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20"/>
      <c r="U59" s="20"/>
      <c r="V59" s="20"/>
      <c r="W59" s="20"/>
    </row>
    <row r="60" spans="2:23" ht="15.75" customHeight="1" x14ac:dyDescent="0.25">
      <c r="B60" s="20"/>
      <c r="C60" s="20"/>
      <c r="D60" s="5"/>
      <c r="E60" s="20"/>
      <c r="F60" s="5"/>
      <c r="G60" s="20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23" t="s">
        <v>61</v>
      </c>
      <c r="U60" s="20">
        <v>55</v>
      </c>
      <c r="V60" s="20">
        <v>24</v>
      </c>
      <c r="W60" s="20">
        <f>U60*V60</f>
        <v>1320</v>
      </c>
    </row>
    <row r="61" spans="2:23" ht="15.75" customHeight="1" x14ac:dyDescent="0.25">
      <c r="B61" s="20"/>
      <c r="C61" s="20"/>
      <c r="D61" s="5"/>
      <c r="E61" s="20"/>
      <c r="F61" s="5"/>
      <c r="G61" s="20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23" t="s">
        <v>60</v>
      </c>
      <c r="U61" s="23">
        <v>27</v>
      </c>
      <c r="V61" s="20">
        <v>48</v>
      </c>
      <c r="W61" s="20">
        <f t="shared" ref="W61:W62" si="1">U61*V61</f>
        <v>1296</v>
      </c>
    </row>
    <row r="62" spans="2:23" ht="15.75" customHeight="1" x14ac:dyDescent="0.25">
      <c r="B62" s="20"/>
      <c r="C62" s="20"/>
      <c r="D62" s="5"/>
      <c r="E62" s="20"/>
      <c r="F62" s="5"/>
      <c r="G62" s="20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23" t="s">
        <v>62</v>
      </c>
      <c r="U62" s="23">
        <v>6</v>
      </c>
      <c r="V62" s="20">
        <v>198</v>
      </c>
      <c r="W62" s="20">
        <f t="shared" si="1"/>
        <v>1188</v>
      </c>
    </row>
    <row r="63" spans="2:23" ht="15.75" customHeight="1" x14ac:dyDescent="0.25">
      <c r="B63" s="20"/>
      <c r="C63" s="20"/>
      <c r="D63" s="5"/>
      <c r="E63" s="20"/>
      <c r="F63" s="5"/>
      <c r="G63" s="20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23" t="s">
        <v>64</v>
      </c>
      <c r="U63" s="23">
        <v>2.5</v>
      </c>
      <c r="V63" s="20"/>
      <c r="W63" s="20"/>
    </row>
    <row r="64" spans="2:23" ht="15.75" customHeight="1" x14ac:dyDescent="0.25">
      <c r="B64" s="20"/>
      <c r="C64" s="20"/>
      <c r="D64" s="5"/>
      <c r="E64" s="20"/>
      <c r="F64" s="5"/>
      <c r="G64" s="20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23"/>
      <c r="U64" s="23"/>
      <c r="V64" s="20"/>
      <c r="W64" s="20"/>
    </row>
    <row r="65" spans="2:23" ht="15.75" customHeight="1" x14ac:dyDescent="0.25">
      <c r="B65" s="20"/>
      <c r="C65" s="20"/>
      <c r="D65" s="5"/>
      <c r="E65" s="20"/>
      <c r="F65" s="5"/>
      <c r="G65" s="20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20"/>
      <c r="U65" s="20"/>
      <c r="V65" s="20"/>
      <c r="W65" s="20"/>
    </row>
    <row r="66" spans="2:23" ht="15.75" customHeight="1" x14ac:dyDescent="0.25">
      <c r="B66" s="20"/>
      <c r="C66" s="20"/>
      <c r="D66" s="5"/>
      <c r="E66" s="20"/>
      <c r="F66" s="5"/>
      <c r="G66" s="20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20"/>
      <c r="U66" s="20"/>
      <c r="V66" s="20"/>
      <c r="W66" s="20"/>
    </row>
    <row r="67" spans="2:23" ht="15.75" customHeight="1" x14ac:dyDescent="0.25">
      <c r="B67" s="20"/>
      <c r="C67" s="20"/>
      <c r="D67" s="5"/>
      <c r="E67" s="20"/>
      <c r="F67" s="5"/>
      <c r="G67" s="20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20"/>
      <c r="U67" s="20"/>
      <c r="V67" s="20"/>
      <c r="W67" s="20"/>
    </row>
    <row r="68" spans="2:23" ht="15.75" customHeight="1" x14ac:dyDescent="0.25">
      <c r="B68" s="20"/>
      <c r="C68" s="20"/>
      <c r="D68" s="5"/>
      <c r="E68" s="20"/>
      <c r="F68" s="5"/>
      <c r="G68" s="20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20"/>
      <c r="U68" s="20"/>
      <c r="V68" s="20"/>
      <c r="W68" s="20"/>
    </row>
    <row r="69" spans="2:23" ht="15.75" customHeight="1" x14ac:dyDescent="0.25">
      <c r="B69" s="20"/>
      <c r="C69" s="20"/>
      <c r="D69" s="5"/>
      <c r="E69" s="20"/>
      <c r="F69" s="5"/>
      <c r="G69" s="20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20"/>
      <c r="U69" s="20"/>
      <c r="V69" s="20"/>
      <c r="W69" s="20"/>
    </row>
    <row r="70" spans="2:23" ht="15.75" customHeight="1" x14ac:dyDescent="0.25">
      <c r="B70" s="20"/>
      <c r="C70" s="20"/>
      <c r="D70" s="5"/>
      <c r="E70" s="20"/>
      <c r="F70" s="5"/>
      <c r="G70" s="20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20"/>
      <c r="U70" s="20"/>
      <c r="V70" s="20"/>
      <c r="W70" s="20"/>
    </row>
    <row r="71" spans="2:23" ht="15.75" customHeight="1" x14ac:dyDescent="0.25">
      <c r="B71" s="20"/>
      <c r="C71" s="20"/>
      <c r="D71" s="5"/>
      <c r="E71" s="20"/>
      <c r="F71" s="5"/>
      <c r="G71" s="20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20"/>
      <c r="U71" s="20"/>
      <c r="V71" s="20"/>
      <c r="W71" s="20"/>
    </row>
    <row r="72" spans="2:23" ht="15.75" customHeight="1" x14ac:dyDescent="0.25">
      <c r="B72" s="20"/>
      <c r="C72" s="20"/>
      <c r="D72" s="5"/>
      <c r="E72" s="20"/>
      <c r="F72" s="5"/>
      <c r="G72" s="20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20"/>
      <c r="U72" s="20"/>
      <c r="V72" s="20"/>
      <c r="W72" s="20"/>
    </row>
    <row r="73" spans="2:23" ht="15.75" customHeight="1" x14ac:dyDescent="0.25">
      <c r="B73" s="20"/>
      <c r="C73" s="20"/>
      <c r="D73" s="5"/>
      <c r="E73" s="20"/>
      <c r="F73" s="5"/>
      <c r="G73" s="20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20"/>
      <c r="U73" s="20"/>
      <c r="V73" s="20"/>
      <c r="W73" s="20"/>
    </row>
    <row r="74" spans="2:23" ht="15.75" customHeight="1" x14ac:dyDescent="0.25">
      <c r="B74" s="20"/>
      <c r="C74" s="20"/>
      <c r="D74" s="5"/>
      <c r="E74" s="20"/>
      <c r="F74" s="5"/>
      <c r="G74" s="20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20"/>
      <c r="U74" s="20"/>
      <c r="V74" s="20"/>
      <c r="W74" s="20"/>
    </row>
    <row r="75" spans="2:23" ht="15.75" customHeight="1" x14ac:dyDescent="0.25">
      <c r="B75" s="20"/>
      <c r="C75" s="20"/>
      <c r="D75" s="5"/>
      <c r="E75" s="20"/>
      <c r="F75" s="5"/>
      <c r="G75" s="20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20"/>
      <c r="U75" s="20"/>
      <c r="V75" s="20"/>
      <c r="W75" s="20"/>
    </row>
    <row r="76" spans="2:23" ht="15.75" customHeight="1" x14ac:dyDescent="0.25">
      <c r="B76" s="20"/>
      <c r="C76" s="20"/>
      <c r="D76" s="5"/>
      <c r="E76" s="20"/>
      <c r="F76" s="5"/>
      <c r="G76" s="20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20"/>
      <c r="U76" s="20"/>
      <c r="V76" s="20"/>
      <c r="W76" s="20"/>
    </row>
    <row r="77" spans="2:23" ht="15.75" customHeight="1" x14ac:dyDescent="0.25">
      <c r="B77" s="20"/>
      <c r="C77" s="20"/>
      <c r="D77" s="5"/>
      <c r="E77" s="20"/>
      <c r="F77" s="5"/>
      <c r="G77" s="20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20"/>
      <c r="U77" s="20"/>
      <c r="V77" s="20"/>
      <c r="W77" s="20"/>
    </row>
    <row r="78" spans="2:23" ht="15.75" customHeight="1" x14ac:dyDescent="0.25">
      <c r="B78" s="20"/>
      <c r="C78" s="20"/>
      <c r="D78" s="5"/>
      <c r="E78" s="20"/>
      <c r="F78" s="5"/>
      <c r="G78" s="20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20"/>
      <c r="U78" s="20"/>
      <c r="V78" s="20"/>
      <c r="W78" s="20"/>
    </row>
    <row r="79" spans="2:23" ht="15.75" customHeight="1" x14ac:dyDescent="0.25">
      <c r="B79" s="20"/>
      <c r="C79" s="20"/>
      <c r="D79" s="5"/>
      <c r="E79" s="20"/>
      <c r="F79" s="5"/>
      <c r="G79" s="20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20"/>
      <c r="U79" s="20"/>
      <c r="V79" s="20"/>
      <c r="W79" s="20"/>
    </row>
    <row r="80" spans="2:23" ht="15.75" customHeight="1" x14ac:dyDescent="0.25">
      <c r="B80" s="20"/>
      <c r="C80" s="20"/>
      <c r="D80" s="5"/>
      <c r="E80" s="20"/>
      <c r="F80" s="5"/>
      <c r="G80" s="20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20"/>
      <c r="U80" s="20"/>
      <c r="V80" s="20"/>
      <c r="W80" s="20"/>
    </row>
    <row r="81" spans="2:23" ht="15.75" customHeight="1" x14ac:dyDescent="0.25">
      <c r="B81" s="20"/>
      <c r="C81" s="20"/>
      <c r="D81" s="5"/>
      <c r="E81" s="20"/>
      <c r="F81" s="5"/>
      <c r="G81" s="20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20"/>
      <c r="U81" s="20"/>
      <c r="V81" s="20"/>
      <c r="W81" s="20"/>
    </row>
    <row r="82" spans="2:23" ht="15.75" customHeight="1" x14ac:dyDescent="0.25">
      <c r="B82" s="20"/>
      <c r="C82" s="20"/>
      <c r="D82" s="5"/>
      <c r="E82" s="20"/>
      <c r="F82" s="5"/>
      <c r="G82" s="20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20"/>
      <c r="U82" s="20"/>
      <c r="V82" s="20"/>
      <c r="W82" s="20"/>
    </row>
    <row r="83" spans="2:23" ht="15.75" customHeight="1" x14ac:dyDescent="0.25">
      <c r="B83" s="20"/>
      <c r="C83" s="20"/>
      <c r="D83" s="5"/>
      <c r="E83" s="20"/>
      <c r="F83" s="5"/>
      <c r="G83" s="20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20"/>
      <c r="U83" s="20"/>
      <c r="V83" s="20"/>
      <c r="W83" s="20"/>
    </row>
    <row r="84" spans="2:23" ht="15.75" customHeight="1" x14ac:dyDescent="0.25">
      <c r="B84" s="20"/>
      <c r="C84" s="20"/>
      <c r="D84" s="5"/>
      <c r="E84" s="20"/>
      <c r="F84" s="5"/>
      <c r="G84" s="20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20"/>
      <c r="U84" s="20"/>
      <c r="V84" s="20"/>
      <c r="W84" s="20"/>
    </row>
    <row r="85" spans="2:23" ht="15.75" customHeight="1" x14ac:dyDescent="0.25">
      <c r="B85" s="20"/>
      <c r="C85" s="20"/>
      <c r="D85" s="5"/>
      <c r="E85" s="20"/>
      <c r="F85" s="5"/>
      <c r="G85" s="20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20"/>
      <c r="U85" s="20"/>
      <c r="V85" s="20"/>
      <c r="W85" s="20"/>
    </row>
    <row r="86" spans="2:23" ht="15.75" customHeight="1" x14ac:dyDescent="0.25">
      <c r="B86" s="20"/>
      <c r="C86" s="20"/>
      <c r="D86" s="5"/>
      <c r="E86" s="20"/>
      <c r="F86" s="5"/>
      <c r="G86" s="20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20"/>
      <c r="U86" s="20"/>
      <c r="V86" s="20"/>
      <c r="W86" s="20"/>
    </row>
    <row r="87" spans="2:23" ht="15.75" customHeight="1" x14ac:dyDescent="0.25">
      <c r="B87" s="20"/>
      <c r="C87" s="20"/>
      <c r="D87" s="5"/>
      <c r="E87" s="20"/>
      <c r="F87" s="5"/>
      <c r="G87" s="20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20"/>
      <c r="U87" s="20"/>
      <c r="V87" s="20"/>
      <c r="W87" s="20"/>
    </row>
    <row r="88" spans="2:23" ht="15.75" customHeight="1" x14ac:dyDescent="0.25">
      <c r="B88" s="20"/>
      <c r="C88" s="20"/>
      <c r="D88" s="5"/>
      <c r="E88" s="20"/>
      <c r="F88" s="5"/>
      <c r="G88" s="20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20"/>
      <c r="U88" s="20"/>
      <c r="V88" s="20"/>
      <c r="W88" s="20"/>
    </row>
    <row r="89" spans="2:23" ht="15.75" customHeight="1" x14ac:dyDescent="0.25">
      <c r="B89" s="20"/>
      <c r="C89" s="20"/>
      <c r="D89" s="5"/>
      <c r="E89" s="20"/>
      <c r="F89" s="5"/>
      <c r="G89" s="20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20"/>
      <c r="U89" s="20"/>
      <c r="V89" s="20"/>
      <c r="W89" s="20"/>
    </row>
    <row r="90" spans="2:23" ht="15.75" customHeight="1" x14ac:dyDescent="0.25">
      <c r="B90" s="20"/>
      <c r="C90" s="20"/>
      <c r="D90" s="5"/>
      <c r="E90" s="20"/>
      <c r="F90" s="5"/>
      <c r="G90" s="20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20"/>
      <c r="U90" s="20"/>
      <c r="V90" s="20"/>
      <c r="W90" s="20"/>
    </row>
    <row r="91" spans="2:23" ht="15.75" customHeight="1" x14ac:dyDescent="0.25">
      <c r="B91" s="20"/>
      <c r="C91" s="20"/>
      <c r="D91" s="5"/>
      <c r="E91" s="20"/>
      <c r="F91" s="5"/>
      <c r="G91" s="20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20"/>
      <c r="U91" s="20"/>
      <c r="V91" s="20"/>
      <c r="W91" s="20"/>
    </row>
    <row r="92" spans="2:23" ht="15.75" customHeight="1" x14ac:dyDescent="0.25">
      <c r="B92" s="20"/>
      <c r="C92" s="20"/>
      <c r="D92" s="5"/>
      <c r="E92" s="20"/>
      <c r="F92" s="5"/>
      <c r="G92" s="20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20"/>
      <c r="U92" s="20"/>
      <c r="V92" s="20"/>
      <c r="W92" s="20"/>
    </row>
    <row r="93" spans="2:23" ht="15.75" customHeight="1" x14ac:dyDescent="0.25">
      <c r="B93" s="20"/>
      <c r="C93" s="20"/>
      <c r="D93" s="5"/>
      <c r="E93" s="20"/>
      <c r="F93" s="5"/>
      <c r="G93" s="20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20"/>
      <c r="U93" s="20"/>
      <c r="V93" s="20"/>
      <c r="W93" s="20"/>
    </row>
    <row r="94" spans="2:23" ht="15.75" customHeight="1" x14ac:dyDescent="0.25">
      <c r="B94" s="20"/>
      <c r="C94" s="20"/>
      <c r="D94" s="5"/>
      <c r="E94" s="20"/>
      <c r="F94" s="5"/>
      <c r="G94" s="20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20"/>
      <c r="U94" s="20"/>
      <c r="V94" s="20"/>
      <c r="W94" s="20"/>
    </row>
    <row r="95" spans="2:23" ht="15.75" customHeight="1" x14ac:dyDescent="0.25">
      <c r="B95" s="20"/>
      <c r="C95" s="20"/>
      <c r="D95" s="5"/>
      <c r="E95" s="20"/>
      <c r="F95" s="5"/>
      <c r="G95" s="20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20"/>
      <c r="U95" s="20"/>
      <c r="V95" s="20"/>
      <c r="W95" s="20"/>
    </row>
    <row r="96" spans="2:23" ht="15.75" customHeight="1" x14ac:dyDescent="0.25">
      <c r="B96" s="20"/>
      <c r="C96" s="20"/>
      <c r="D96" s="5"/>
      <c r="E96" s="20"/>
      <c r="F96" s="5"/>
      <c r="G96" s="20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20"/>
      <c r="U96" s="20"/>
      <c r="V96" s="20"/>
      <c r="W96" s="20"/>
    </row>
    <row r="97" spans="2:23" ht="15.75" customHeight="1" x14ac:dyDescent="0.25">
      <c r="B97" s="20"/>
      <c r="C97" s="20"/>
      <c r="D97" s="5"/>
      <c r="E97" s="20"/>
      <c r="F97" s="5"/>
      <c r="G97" s="20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20"/>
      <c r="U97" s="20"/>
      <c r="V97" s="20"/>
      <c r="W97" s="20"/>
    </row>
    <row r="98" spans="2:23" ht="15.75" customHeight="1" x14ac:dyDescent="0.25">
      <c r="B98" s="20"/>
      <c r="C98" s="20"/>
      <c r="D98" s="5"/>
      <c r="E98" s="20"/>
      <c r="F98" s="5"/>
      <c r="G98" s="20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20"/>
      <c r="U98" s="20"/>
      <c r="V98" s="20"/>
      <c r="W98" s="20"/>
    </row>
    <row r="99" spans="2:23" ht="15.75" customHeight="1" x14ac:dyDescent="0.25">
      <c r="B99" s="20"/>
      <c r="C99" s="20"/>
      <c r="D99" s="5"/>
      <c r="E99" s="20"/>
      <c r="F99" s="5"/>
      <c r="G99" s="20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20"/>
      <c r="U99" s="20"/>
      <c r="V99" s="20"/>
      <c r="W99" s="20"/>
    </row>
    <row r="100" spans="2:23" ht="15.75" customHeight="1" x14ac:dyDescent="0.25">
      <c r="B100" s="20"/>
      <c r="C100" s="20"/>
      <c r="D100" s="5"/>
      <c r="E100" s="20"/>
      <c r="F100" s="5"/>
      <c r="G100" s="20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20"/>
      <c r="U100" s="20"/>
      <c r="V100" s="20"/>
      <c r="W100" s="20"/>
    </row>
    <row r="101" spans="2:23" ht="15.75" customHeight="1" x14ac:dyDescent="0.25">
      <c r="B101" s="20"/>
      <c r="C101" s="20"/>
      <c r="D101" s="5"/>
      <c r="E101" s="20"/>
      <c r="F101" s="5"/>
      <c r="G101" s="20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20"/>
      <c r="U101" s="20"/>
      <c r="V101" s="20"/>
      <c r="W101" s="20"/>
    </row>
    <row r="102" spans="2:23" ht="15.75" customHeight="1" x14ac:dyDescent="0.25">
      <c r="B102" s="20"/>
      <c r="C102" s="20"/>
      <c r="D102" s="5"/>
      <c r="E102" s="20"/>
      <c r="F102" s="5"/>
      <c r="G102" s="20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20"/>
      <c r="U102" s="20"/>
      <c r="V102" s="20"/>
      <c r="W102" s="20"/>
    </row>
    <row r="103" spans="2:23" ht="15.75" customHeight="1" x14ac:dyDescent="0.25">
      <c r="B103" s="20"/>
      <c r="C103" s="20"/>
      <c r="D103" s="5"/>
      <c r="E103" s="20"/>
      <c r="F103" s="5"/>
      <c r="G103" s="20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20"/>
      <c r="U103" s="20"/>
      <c r="V103" s="20"/>
      <c r="W103" s="20"/>
    </row>
    <row r="104" spans="2:23" ht="15.75" customHeight="1" x14ac:dyDescent="0.25">
      <c r="B104" s="20"/>
      <c r="C104" s="20"/>
      <c r="D104" s="5"/>
      <c r="E104" s="20"/>
      <c r="F104" s="5"/>
      <c r="G104" s="20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20"/>
      <c r="U104" s="20"/>
      <c r="V104" s="20"/>
      <c r="W104" s="20"/>
    </row>
    <row r="105" spans="2:23" ht="15.75" customHeight="1" x14ac:dyDescent="0.25">
      <c r="B105" s="20"/>
      <c r="C105" s="20"/>
      <c r="D105" s="5"/>
      <c r="E105" s="20"/>
      <c r="F105" s="5"/>
      <c r="G105" s="20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20"/>
      <c r="U105" s="20"/>
      <c r="V105" s="20"/>
      <c r="W105" s="20"/>
    </row>
    <row r="106" spans="2:23" ht="15.75" customHeight="1" x14ac:dyDescent="0.25">
      <c r="B106" s="20"/>
      <c r="C106" s="20"/>
      <c r="D106" s="5"/>
      <c r="E106" s="20"/>
      <c r="F106" s="5"/>
      <c r="G106" s="20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20"/>
      <c r="U106" s="20"/>
      <c r="V106" s="20"/>
      <c r="W106" s="20"/>
    </row>
    <row r="107" spans="2:23" ht="15.75" customHeight="1" x14ac:dyDescent="0.25">
      <c r="B107" s="20"/>
      <c r="C107" s="20"/>
      <c r="D107" s="5"/>
      <c r="E107" s="20"/>
      <c r="F107" s="5"/>
      <c r="G107" s="20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20"/>
      <c r="U107" s="20"/>
      <c r="V107" s="20"/>
      <c r="W107" s="20"/>
    </row>
    <row r="108" spans="2:23" ht="15.75" customHeight="1" x14ac:dyDescent="0.25">
      <c r="B108" s="20"/>
      <c r="C108" s="20"/>
      <c r="D108" s="5"/>
      <c r="E108" s="20"/>
      <c r="F108" s="5"/>
      <c r="G108" s="20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20"/>
      <c r="U108" s="20"/>
      <c r="V108" s="20"/>
      <c r="W108" s="20"/>
    </row>
    <row r="109" spans="2:23" ht="15.75" customHeight="1" x14ac:dyDescent="0.25">
      <c r="B109" s="20"/>
      <c r="C109" s="20"/>
      <c r="D109" s="5"/>
      <c r="E109" s="20"/>
      <c r="F109" s="5"/>
      <c r="G109" s="20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20"/>
      <c r="U109" s="20"/>
      <c r="V109" s="20"/>
      <c r="W109" s="20"/>
    </row>
    <row r="110" spans="2:23" ht="15.75" customHeight="1" x14ac:dyDescent="0.25">
      <c r="B110" s="20"/>
      <c r="C110" s="20"/>
      <c r="D110" s="5"/>
      <c r="E110" s="20"/>
      <c r="F110" s="5"/>
      <c r="G110" s="20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20"/>
      <c r="U110" s="20"/>
      <c r="V110" s="20"/>
      <c r="W110" s="20"/>
    </row>
    <row r="111" spans="2:23" ht="15.75" customHeight="1" x14ac:dyDescent="0.25">
      <c r="B111" s="20"/>
      <c r="C111" s="20"/>
      <c r="D111" s="5"/>
      <c r="E111" s="20"/>
      <c r="F111" s="5"/>
      <c r="G111" s="20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20"/>
      <c r="U111" s="20"/>
      <c r="V111" s="20"/>
      <c r="W111" s="20"/>
    </row>
    <row r="112" spans="2:23" ht="15.75" customHeight="1" x14ac:dyDescent="0.25">
      <c r="B112" s="20"/>
      <c r="C112" s="20"/>
      <c r="D112" s="5"/>
      <c r="E112" s="20"/>
      <c r="F112" s="5"/>
      <c r="G112" s="20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20"/>
      <c r="U112" s="20"/>
      <c r="V112" s="20"/>
      <c r="W112" s="20"/>
    </row>
    <row r="113" spans="2:23" ht="15.75" customHeight="1" x14ac:dyDescent="0.25">
      <c r="B113" s="20"/>
      <c r="C113" s="20"/>
      <c r="D113" s="5"/>
      <c r="E113" s="20"/>
      <c r="F113" s="5"/>
      <c r="G113" s="20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20"/>
      <c r="U113" s="20"/>
      <c r="V113" s="20"/>
      <c r="W113" s="20"/>
    </row>
    <row r="114" spans="2:23" ht="15.75" customHeight="1" x14ac:dyDescent="0.25">
      <c r="B114" s="20"/>
      <c r="C114" s="20"/>
      <c r="D114" s="5"/>
      <c r="E114" s="20"/>
      <c r="F114" s="5"/>
      <c r="G114" s="20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20"/>
      <c r="U114" s="20"/>
      <c r="V114" s="20"/>
      <c r="W114" s="20"/>
    </row>
    <row r="115" spans="2:23" ht="15.75" customHeight="1" x14ac:dyDescent="0.25">
      <c r="B115" s="20"/>
      <c r="C115" s="20"/>
      <c r="D115" s="5"/>
      <c r="E115" s="20"/>
      <c r="F115" s="5"/>
      <c r="G115" s="20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20"/>
      <c r="U115" s="20"/>
      <c r="V115" s="20"/>
      <c r="W115" s="20"/>
    </row>
    <row r="116" spans="2:23" ht="15.75" customHeight="1" x14ac:dyDescent="0.25">
      <c r="B116" s="20"/>
      <c r="C116" s="20"/>
      <c r="D116" s="5"/>
      <c r="E116" s="20"/>
      <c r="F116" s="5"/>
      <c r="G116" s="20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20"/>
      <c r="U116" s="20"/>
      <c r="V116" s="20"/>
      <c r="W116" s="20"/>
    </row>
    <row r="117" spans="2:23" ht="15.75" customHeight="1" x14ac:dyDescent="0.25">
      <c r="B117" s="20"/>
      <c r="C117" s="20"/>
      <c r="D117" s="5"/>
      <c r="E117" s="20"/>
      <c r="F117" s="5"/>
      <c r="G117" s="20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20"/>
      <c r="U117" s="20"/>
      <c r="V117" s="20"/>
      <c r="W117" s="20"/>
    </row>
    <row r="118" spans="2:23" ht="15.75" customHeight="1" x14ac:dyDescent="0.25">
      <c r="B118" s="20"/>
      <c r="C118" s="20"/>
      <c r="D118" s="5"/>
      <c r="E118" s="20"/>
      <c r="F118" s="5"/>
      <c r="G118" s="20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20"/>
      <c r="U118" s="20"/>
      <c r="V118" s="20"/>
      <c r="W118" s="20"/>
    </row>
    <row r="119" spans="2:23" ht="15.75" customHeight="1" x14ac:dyDescent="0.25">
      <c r="B119" s="20"/>
      <c r="C119" s="20"/>
      <c r="D119" s="5"/>
      <c r="E119" s="20"/>
      <c r="F119" s="5"/>
      <c r="G119" s="20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20"/>
      <c r="U119" s="20"/>
      <c r="V119" s="20"/>
      <c r="W119" s="20"/>
    </row>
    <row r="120" spans="2:23" ht="15.75" customHeight="1" x14ac:dyDescent="0.25">
      <c r="B120" s="20"/>
      <c r="C120" s="20"/>
      <c r="D120" s="5"/>
      <c r="E120" s="20"/>
      <c r="F120" s="5"/>
      <c r="G120" s="20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20"/>
      <c r="U120" s="20"/>
      <c r="V120" s="20"/>
      <c r="W120" s="20"/>
    </row>
    <row r="121" spans="2:23" ht="15.75" customHeight="1" x14ac:dyDescent="0.25">
      <c r="B121" s="20"/>
      <c r="C121" s="20"/>
      <c r="D121" s="5"/>
      <c r="E121" s="20"/>
      <c r="F121" s="5"/>
      <c r="G121" s="20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20"/>
      <c r="U121" s="20"/>
      <c r="V121" s="20"/>
      <c r="W121" s="20"/>
    </row>
    <row r="122" spans="2:23" ht="15.75" customHeight="1" x14ac:dyDescent="0.25">
      <c r="B122" s="20"/>
      <c r="C122" s="20"/>
      <c r="D122" s="5"/>
      <c r="E122" s="20"/>
      <c r="F122" s="5"/>
      <c r="G122" s="20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20"/>
      <c r="U122" s="20"/>
      <c r="V122" s="20"/>
      <c r="W122" s="20"/>
    </row>
    <row r="123" spans="2:23" ht="15.75" customHeight="1" x14ac:dyDescent="0.25">
      <c r="B123" s="20"/>
      <c r="C123" s="20"/>
      <c r="D123" s="5"/>
      <c r="E123" s="20"/>
      <c r="F123" s="5"/>
      <c r="G123" s="20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20"/>
      <c r="U123" s="20"/>
      <c r="V123" s="20"/>
      <c r="W123" s="20"/>
    </row>
    <row r="124" spans="2:23" ht="15.75" customHeight="1" x14ac:dyDescent="0.25">
      <c r="B124" s="20"/>
      <c r="C124" s="20"/>
      <c r="D124" s="5"/>
      <c r="E124" s="20"/>
      <c r="F124" s="5"/>
      <c r="G124" s="20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20"/>
      <c r="U124" s="20"/>
      <c r="V124" s="20"/>
      <c r="W124" s="20"/>
    </row>
    <row r="125" spans="2:23" ht="15.75" customHeight="1" x14ac:dyDescent="0.25">
      <c r="B125" s="20"/>
      <c r="C125" s="20"/>
      <c r="D125" s="5"/>
      <c r="E125" s="20"/>
      <c r="F125" s="5"/>
      <c r="G125" s="20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20"/>
      <c r="U125" s="20"/>
      <c r="V125" s="20"/>
      <c r="W125" s="20"/>
    </row>
    <row r="126" spans="2:23" ht="15.75" customHeight="1" x14ac:dyDescent="0.25">
      <c r="B126" s="20"/>
      <c r="C126" s="20"/>
      <c r="D126" s="5"/>
      <c r="E126" s="20"/>
      <c r="F126" s="5"/>
      <c r="G126" s="20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20"/>
      <c r="U126" s="20"/>
      <c r="V126" s="20"/>
      <c r="W126" s="20"/>
    </row>
    <row r="127" spans="2:23" ht="15.75" customHeight="1" x14ac:dyDescent="0.25">
      <c r="B127" s="20"/>
      <c r="C127" s="20"/>
      <c r="D127" s="5"/>
      <c r="E127" s="20"/>
      <c r="F127" s="5"/>
      <c r="G127" s="20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20"/>
      <c r="U127" s="20"/>
      <c r="V127" s="20"/>
      <c r="W127" s="20"/>
    </row>
    <row r="128" spans="2:23" ht="15.75" customHeight="1" x14ac:dyDescent="0.25">
      <c r="B128" s="20"/>
      <c r="C128" s="20"/>
      <c r="D128" s="5"/>
      <c r="E128" s="20"/>
      <c r="F128" s="5"/>
      <c r="G128" s="20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20"/>
      <c r="U128" s="20"/>
      <c r="V128" s="20"/>
      <c r="W128" s="20"/>
    </row>
    <row r="129" spans="2:23" ht="15.75" customHeight="1" x14ac:dyDescent="0.25">
      <c r="B129" s="20"/>
      <c r="C129" s="20"/>
      <c r="D129" s="5"/>
      <c r="E129" s="20"/>
      <c r="F129" s="5"/>
      <c r="G129" s="20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20"/>
      <c r="U129" s="20"/>
      <c r="V129" s="20"/>
      <c r="W129" s="20"/>
    </row>
    <row r="130" spans="2:23" ht="15.75" customHeight="1" x14ac:dyDescent="0.25">
      <c r="B130" s="20"/>
      <c r="C130" s="20"/>
      <c r="D130" s="5"/>
      <c r="E130" s="20"/>
      <c r="F130" s="5"/>
      <c r="G130" s="20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20"/>
      <c r="U130" s="20"/>
      <c r="V130" s="20"/>
      <c r="W130" s="20"/>
    </row>
    <row r="131" spans="2:23" ht="15.75" customHeight="1" x14ac:dyDescent="0.25">
      <c r="B131" s="20"/>
      <c r="C131" s="20"/>
      <c r="D131" s="5"/>
      <c r="E131" s="20"/>
      <c r="F131" s="5"/>
      <c r="G131" s="20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20"/>
      <c r="U131" s="20"/>
      <c r="V131" s="20"/>
      <c r="W131" s="20"/>
    </row>
    <row r="132" spans="2:23" ht="15.75" customHeight="1" x14ac:dyDescent="0.25">
      <c r="B132" s="20"/>
      <c r="C132" s="20"/>
      <c r="D132" s="5"/>
      <c r="E132" s="20"/>
      <c r="F132" s="5"/>
      <c r="G132" s="20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20"/>
      <c r="U132" s="20"/>
      <c r="V132" s="20"/>
      <c r="W132" s="20"/>
    </row>
    <row r="133" spans="2:23" ht="15.75" customHeight="1" x14ac:dyDescent="0.25">
      <c r="B133" s="20"/>
      <c r="C133" s="20"/>
      <c r="D133" s="5"/>
      <c r="E133" s="20"/>
      <c r="F133" s="5"/>
      <c r="G133" s="20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20"/>
      <c r="U133" s="20"/>
      <c r="V133" s="20"/>
      <c r="W133" s="20"/>
    </row>
    <row r="134" spans="2:23" ht="15.75" customHeight="1" x14ac:dyDescent="0.25">
      <c r="B134" s="20"/>
      <c r="C134" s="20"/>
      <c r="D134" s="5"/>
      <c r="E134" s="20"/>
      <c r="F134" s="5"/>
      <c r="G134" s="20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20"/>
      <c r="U134" s="20"/>
      <c r="V134" s="20"/>
      <c r="W134" s="20"/>
    </row>
    <row r="135" spans="2:23" ht="15.75" customHeight="1" x14ac:dyDescent="0.25">
      <c r="B135" s="20"/>
      <c r="C135" s="20"/>
      <c r="D135" s="5"/>
      <c r="E135" s="20"/>
      <c r="F135" s="5"/>
      <c r="G135" s="20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20"/>
      <c r="U135" s="20"/>
      <c r="V135" s="20"/>
      <c r="W135" s="20"/>
    </row>
    <row r="136" spans="2:23" ht="15.75" customHeight="1" x14ac:dyDescent="0.25">
      <c r="B136" s="20"/>
      <c r="C136" s="20"/>
      <c r="D136" s="5"/>
      <c r="E136" s="20"/>
      <c r="F136" s="5"/>
      <c r="G136" s="20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20"/>
      <c r="U136" s="20"/>
      <c r="V136" s="20"/>
      <c r="W136" s="20"/>
    </row>
    <row r="137" spans="2:23" ht="15.75" customHeight="1" x14ac:dyDescent="0.25">
      <c r="B137" s="20"/>
      <c r="C137" s="20"/>
      <c r="D137" s="5"/>
      <c r="E137" s="20"/>
      <c r="F137" s="5"/>
      <c r="G137" s="20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20"/>
      <c r="U137" s="20"/>
      <c r="V137" s="20"/>
      <c r="W137" s="20"/>
    </row>
    <row r="138" spans="2:23" ht="15.75" customHeight="1" x14ac:dyDescent="0.25">
      <c r="B138" s="20"/>
      <c r="C138" s="20"/>
      <c r="D138" s="5"/>
      <c r="E138" s="20"/>
      <c r="F138" s="5"/>
      <c r="G138" s="20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20"/>
      <c r="U138" s="20"/>
      <c r="V138" s="20"/>
      <c r="W138" s="20"/>
    </row>
    <row r="139" spans="2:23" ht="15.75" customHeight="1" x14ac:dyDescent="0.25">
      <c r="B139" s="20"/>
      <c r="C139" s="20"/>
      <c r="D139" s="5"/>
      <c r="E139" s="20"/>
      <c r="F139" s="5"/>
      <c r="G139" s="20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20"/>
      <c r="U139" s="20"/>
      <c r="V139" s="20"/>
      <c r="W139" s="20"/>
    </row>
    <row r="140" spans="2:23" ht="15.75" customHeight="1" x14ac:dyDescent="0.25">
      <c r="B140" s="20"/>
      <c r="C140" s="20"/>
      <c r="D140" s="5"/>
      <c r="E140" s="20"/>
      <c r="F140" s="5"/>
      <c r="G140" s="20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20"/>
      <c r="U140" s="20"/>
      <c r="V140" s="20"/>
      <c r="W140" s="20"/>
    </row>
    <row r="141" spans="2:23" ht="15.75" customHeight="1" x14ac:dyDescent="0.25">
      <c r="B141" s="20"/>
      <c r="C141" s="20"/>
      <c r="D141" s="5"/>
      <c r="E141" s="20"/>
      <c r="F141" s="5"/>
      <c r="G141" s="20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20"/>
      <c r="U141" s="20"/>
      <c r="V141" s="20"/>
      <c r="W141" s="20"/>
    </row>
    <row r="142" spans="2:23" ht="15.75" customHeight="1" x14ac:dyDescent="0.25">
      <c r="B142" s="20"/>
      <c r="C142" s="20"/>
      <c r="D142" s="5"/>
      <c r="E142" s="20"/>
      <c r="F142" s="5"/>
      <c r="G142" s="20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20"/>
      <c r="U142" s="20"/>
      <c r="V142" s="20"/>
      <c r="W142" s="20"/>
    </row>
    <row r="143" spans="2:23" ht="15.75" customHeight="1" x14ac:dyDescent="0.25">
      <c r="B143" s="20"/>
      <c r="C143" s="20"/>
      <c r="D143" s="5"/>
      <c r="E143" s="20"/>
      <c r="F143" s="5"/>
      <c r="G143" s="20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20"/>
      <c r="U143" s="20"/>
      <c r="V143" s="20"/>
      <c r="W143" s="20"/>
    </row>
    <row r="144" spans="2:23" ht="15.75" customHeight="1" x14ac:dyDescent="0.25">
      <c r="B144" s="20"/>
      <c r="C144" s="20"/>
      <c r="D144" s="5"/>
      <c r="E144" s="20"/>
      <c r="F144" s="5"/>
      <c r="G144" s="20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20"/>
      <c r="U144" s="20"/>
      <c r="V144" s="20"/>
      <c r="W144" s="20"/>
    </row>
    <row r="145" spans="2:23" ht="15.75" customHeight="1" x14ac:dyDescent="0.25">
      <c r="B145" s="20"/>
      <c r="C145" s="20"/>
      <c r="D145" s="5"/>
      <c r="E145" s="20"/>
      <c r="F145" s="5"/>
      <c r="G145" s="20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20"/>
      <c r="U145" s="20"/>
      <c r="V145" s="20"/>
      <c r="W145" s="20"/>
    </row>
    <row r="146" spans="2:23" ht="15.75" customHeight="1" x14ac:dyDescent="0.25">
      <c r="B146" s="20"/>
      <c r="C146" s="20"/>
      <c r="D146" s="5"/>
      <c r="E146" s="20"/>
      <c r="F146" s="5"/>
      <c r="G146" s="20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20"/>
      <c r="U146" s="20"/>
      <c r="V146" s="20"/>
      <c r="W146" s="20"/>
    </row>
    <row r="147" spans="2:23" ht="15.75" customHeight="1" x14ac:dyDescent="0.25">
      <c r="B147" s="20"/>
      <c r="C147" s="20"/>
      <c r="D147" s="5"/>
      <c r="E147" s="20"/>
      <c r="F147" s="5"/>
      <c r="G147" s="20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20"/>
      <c r="U147" s="20"/>
      <c r="V147" s="20"/>
      <c r="W147" s="20"/>
    </row>
    <row r="148" spans="2:23" ht="15.75" customHeight="1" x14ac:dyDescent="0.25">
      <c r="B148" s="20"/>
      <c r="C148" s="20"/>
      <c r="D148" s="5"/>
      <c r="E148" s="20"/>
      <c r="F148" s="5"/>
      <c r="G148" s="20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20"/>
      <c r="U148" s="20"/>
      <c r="V148" s="20"/>
      <c r="W148" s="20"/>
    </row>
    <row r="149" spans="2:23" ht="15.75" customHeight="1" x14ac:dyDescent="0.25">
      <c r="B149" s="20"/>
      <c r="C149" s="20"/>
      <c r="D149" s="5"/>
      <c r="E149" s="20"/>
      <c r="F149" s="5"/>
      <c r="G149" s="20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20"/>
      <c r="U149" s="20"/>
      <c r="V149" s="20"/>
      <c r="W149" s="20"/>
    </row>
    <row r="150" spans="2:23" ht="15.75" customHeight="1" x14ac:dyDescent="0.25">
      <c r="B150" s="20"/>
      <c r="C150" s="20"/>
      <c r="D150" s="5"/>
      <c r="E150" s="20"/>
      <c r="F150" s="5"/>
      <c r="G150" s="20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20"/>
      <c r="U150" s="20"/>
      <c r="V150" s="20"/>
      <c r="W150" s="20"/>
    </row>
    <row r="151" spans="2:23" ht="15.75" customHeight="1" x14ac:dyDescent="0.25">
      <c r="B151" s="20"/>
      <c r="C151" s="20"/>
      <c r="D151" s="5"/>
      <c r="E151" s="20"/>
      <c r="F151" s="5"/>
      <c r="G151" s="20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20"/>
      <c r="U151" s="20"/>
      <c r="V151" s="20"/>
      <c r="W151" s="20"/>
    </row>
    <row r="152" spans="2:23" ht="15.75" customHeight="1" x14ac:dyDescent="0.25">
      <c r="B152" s="20"/>
      <c r="C152" s="20"/>
      <c r="D152" s="5"/>
      <c r="E152" s="20"/>
      <c r="F152" s="5"/>
      <c r="G152" s="20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20"/>
      <c r="U152" s="20"/>
      <c r="V152" s="20"/>
      <c r="W152" s="20"/>
    </row>
    <row r="153" spans="2:23" ht="15.75" customHeight="1" x14ac:dyDescent="0.25">
      <c r="B153" s="20"/>
      <c r="C153" s="20"/>
      <c r="D153" s="5"/>
      <c r="E153" s="20"/>
      <c r="F153" s="5"/>
      <c r="G153" s="20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20"/>
      <c r="U153" s="20"/>
      <c r="V153" s="20"/>
      <c r="W153" s="20"/>
    </row>
    <row r="154" spans="2:23" ht="15.75" customHeight="1" x14ac:dyDescent="0.25">
      <c r="B154" s="20"/>
      <c r="C154" s="20"/>
      <c r="D154" s="5"/>
      <c r="E154" s="20"/>
      <c r="F154" s="5"/>
      <c r="G154" s="20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20"/>
      <c r="U154" s="20"/>
      <c r="V154" s="20"/>
      <c r="W154" s="20"/>
    </row>
    <row r="155" spans="2:23" ht="15.75" customHeight="1" x14ac:dyDescent="0.25">
      <c r="B155" s="20"/>
      <c r="C155" s="20"/>
      <c r="D155" s="5"/>
      <c r="E155" s="20"/>
      <c r="F155" s="5"/>
      <c r="G155" s="20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20"/>
      <c r="U155" s="20"/>
      <c r="V155" s="20"/>
      <c r="W155" s="20"/>
    </row>
    <row r="156" spans="2:23" ht="15.75" customHeight="1" x14ac:dyDescent="0.25">
      <c r="B156" s="20"/>
      <c r="C156" s="20"/>
      <c r="D156" s="5"/>
      <c r="E156" s="20"/>
      <c r="F156" s="5"/>
      <c r="G156" s="20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20"/>
      <c r="U156" s="20"/>
      <c r="V156" s="20"/>
      <c r="W156" s="20"/>
    </row>
    <row r="157" spans="2:23" ht="15.75" customHeight="1" x14ac:dyDescent="0.25">
      <c r="B157" s="20"/>
      <c r="C157" s="20"/>
      <c r="D157" s="5"/>
      <c r="E157" s="20"/>
      <c r="F157" s="5"/>
      <c r="G157" s="20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20"/>
      <c r="U157" s="20"/>
      <c r="V157" s="20"/>
      <c r="W157" s="20"/>
    </row>
    <row r="158" spans="2:23" ht="15.75" customHeight="1" x14ac:dyDescent="0.25">
      <c r="B158" s="20"/>
      <c r="C158" s="20"/>
      <c r="D158" s="5"/>
      <c r="E158" s="20"/>
      <c r="F158" s="5"/>
      <c r="G158" s="20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20"/>
      <c r="U158" s="20"/>
      <c r="V158" s="20"/>
      <c r="W158" s="20"/>
    </row>
    <row r="159" spans="2:23" ht="15.75" customHeight="1" x14ac:dyDescent="0.25">
      <c r="B159" s="20"/>
      <c r="C159" s="20"/>
      <c r="D159" s="5"/>
      <c r="E159" s="20"/>
      <c r="F159" s="5"/>
      <c r="G159" s="20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20"/>
      <c r="U159" s="20"/>
      <c r="V159" s="20"/>
      <c r="W159" s="20"/>
    </row>
    <row r="160" spans="2:23" ht="15.75" customHeight="1" x14ac:dyDescent="0.25">
      <c r="B160" s="20"/>
      <c r="C160" s="20"/>
      <c r="D160" s="5"/>
      <c r="E160" s="20"/>
      <c r="F160" s="5"/>
      <c r="G160" s="20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20"/>
      <c r="U160" s="20"/>
      <c r="V160" s="20"/>
      <c r="W160" s="20"/>
    </row>
    <row r="161" spans="2:23" ht="15.75" customHeight="1" x14ac:dyDescent="0.25">
      <c r="B161" s="20"/>
      <c r="C161" s="20"/>
      <c r="D161" s="5"/>
      <c r="E161" s="20"/>
      <c r="F161" s="5"/>
      <c r="G161" s="20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20"/>
      <c r="U161" s="20"/>
      <c r="V161" s="20"/>
      <c r="W161" s="20"/>
    </row>
    <row r="162" spans="2:23" ht="15.75" customHeight="1" x14ac:dyDescent="0.25">
      <c r="B162" s="20"/>
      <c r="C162" s="20"/>
      <c r="D162" s="5"/>
      <c r="E162" s="20"/>
      <c r="F162" s="5"/>
      <c r="G162" s="20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20"/>
      <c r="U162" s="20"/>
      <c r="V162" s="20"/>
      <c r="W162" s="20"/>
    </row>
    <row r="163" spans="2:23" ht="15.75" customHeight="1" x14ac:dyDescent="0.25">
      <c r="B163" s="20"/>
      <c r="C163" s="20"/>
      <c r="D163" s="5"/>
      <c r="E163" s="20"/>
      <c r="F163" s="5"/>
      <c r="G163" s="20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20"/>
      <c r="U163" s="20"/>
      <c r="V163" s="20"/>
      <c r="W163" s="20"/>
    </row>
    <row r="164" spans="2:23" ht="15.75" customHeight="1" x14ac:dyDescent="0.25">
      <c r="B164" s="20"/>
      <c r="C164" s="20"/>
      <c r="D164" s="5"/>
      <c r="E164" s="20"/>
      <c r="F164" s="5"/>
      <c r="G164" s="20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20"/>
      <c r="U164" s="20"/>
      <c r="V164" s="20"/>
      <c r="W164" s="20"/>
    </row>
    <row r="165" spans="2:23" ht="15.75" customHeight="1" x14ac:dyDescent="0.25">
      <c r="B165" s="20"/>
      <c r="C165" s="20"/>
      <c r="D165" s="5"/>
      <c r="E165" s="20"/>
      <c r="F165" s="5"/>
      <c r="G165" s="20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20"/>
      <c r="U165" s="20"/>
      <c r="V165" s="20"/>
      <c r="W165" s="20"/>
    </row>
    <row r="166" spans="2:23" ht="15.75" customHeight="1" x14ac:dyDescent="0.25">
      <c r="B166" s="20"/>
      <c r="C166" s="20"/>
      <c r="D166" s="5"/>
      <c r="E166" s="20"/>
      <c r="F166" s="5"/>
      <c r="G166" s="20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20"/>
      <c r="U166" s="20"/>
      <c r="V166" s="20"/>
      <c r="W166" s="20"/>
    </row>
    <row r="167" spans="2:23" ht="15.75" customHeight="1" x14ac:dyDescent="0.25">
      <c r="B167" s="20"/>
      <c r="C167" s="20"/>
      <c r="D167" s="5"/>
      <c r="E167" s="20"/>
      <c r="F167" s="5"/>
      <c r="G167" s="20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20"/>
      <c r="U167" s="20"/>
      <c r="V167" s="20"/>
      <c r="W167" s="20"/>
    </row>
    <row r="168" spans="2:23" ht="15.75" customHeight="1" x14ac:dyDescent="0.25">
      <c r="B168" s="20"/>
      <c r="C168" s="20"/>
      <c r="D168" s="5"/>
      <c r="E168" s="20"/>
      <c r="F168" s="5"/>
      <c r="G168" s="20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20"/>
      <c r="U168" s="20"/>
      <c r="V168" s="20"/>
      <c r="W168" s="20"/>
    </row>
    <row r="169" spans="2:23" ht="15.75" customHeight="1" x14ac:dyDescent="0.25">
      <c r="B169" s="20"/>
      <c r="C169" s="20"/>
      <c r="D169" s="5"/>
      <c r="E169" s="20"/>
      <c r="F169" s="5"/>
      <c r="G169" s="20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20"/>
      <c r="U169" s="20"/>
      <c r="V169" s="20"/>
      <c r="W169" s="20"/>
    </row>
    <row r="170" spans="2:23" ht="15.75" customHeight="1" x14ac:dyDescent="0.25">
      <c r="B170" s="20"/>
      <c r="C170" s="20"/>
      <c r="D170" s="5"/>
      <c r="E170" s="20"/>
      <c r="F170" s="5"/>
      <c r="G170" s="20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20"/>
      <c r="U170" s="20"/>
      <c r="V170" s="20"/>
      <c r="W170" s="20"/>
    </row>
    <row r="171" spans="2:23" ht="15.75" customHeight="1" x14ac:dyDescent="0.25">
      <c r="B171" s="20"/>
      <c r="C171" s="20"/>
      <c r="D171" s="5"/>
      <c r="E171" s="20"/>
      <c r="F171" s="5"/>
      <c r="G171" s="20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20"/>
      <c r="U171" s="20"/>
      <c r="V171" s="20"/>
      <c r="W171" s="20"/>
    </row>
    <row r="172" spans="2:23" ht="15.75" customHeight="1" x14ac:dyDescent="0.25">
      <c r="B172" s="20"/>
      <c r="C172" s="20"/>
      <c r="D172" s="5"/>
      <c r="E172" s="20"/>
      <c r="F172" s="5"/>
      <c r="G172" s="20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20"/>
      <c r="U172" s="20"/>
      <c r="V172" s="20"/>
      <c r="W172" s="20"/>
    </row>
    <row r="173" spans="2:23" ht="15.75" customHeight="1" x14ac:dyDescent="0.25">
      <c r="B173" s="20"/>
      <c r="C173" s="20"/>
      <c r="D173" s="5"/>
      <c r="E173" s="20"/>
      <c r="F173" s="5"/>
      <c r="G173" s="20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20"/>
      <c r="U173" s="20"/>
      <c r="V173" s="20"/>
      <c r="W173" s="20"/>
    </row>
    <row r="174" spans="2:23" ht="15.75" customHeight="1" x14ac:dyDescent="0.25">
      <c r="B174" s="20"/>
      <c r="C174" s="20"/>
      <c r="D174" s="5"/>
      <c r="E174" s="20"/>
      <c r="F174" s="5"/>
      <c r="G174" s="20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20"/>
      <c r="U174" s="20"/>
      <c r="V174" s="20"/>
      <c r="W174" s="20"/>
    </row>
    <row r="175" spans="2:23" ht="15.75" customHeight="1" x14ac:dyDescent="0.25">
      <c r="B175" s="20"/>
      <c r="C175" s="20"/>
      <c r="D175" s="5"/>
      <c r="E175" s="20"/>
      <c r="F175" s="5"/>
      <c r="G175" s="20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20"/>
      <c r="U175" s="20"/>
      <c r="V175" s="20"/>
      <c r="W175" s="20"/>
    </row>
    <row r="176" spans="2:23" ht="15.75" customHeight="1" x14ac:dyDescent="0.25">
      <c r="B176" s="20"/>
      <c r="C176" s="20"/>
      <c r="D176" s="5"/>
      <c r="E176" s="20"/>
      <c r="F176" s="5"/>
      <c r="G176" s="20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20"/>
      <c r="U176" s="20"/>
      <c r="V176" s="20"/>
      <c r="W176" s="20"/>
    </row>
    <row r="177" spans="2:23" ht="15.75" customHeight="1" x14ac:dyDescent="0.25">
      <c r="B177" s="20"/>
      <c r="C177" s="20"/>
      <c r="D177" s="5"/>
      <c r="E177" s="20"/>
      <c r="F177" s="5"/>
      <c r="G177" s="20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20"/>
      <c r="U177" s="20"/>
      <c r="V177" s="20"/>
      <c r="W177" s="20"/>
    </row>
    <row r="178" spans="2:23" ht="15.75" customHeight="1" x14ac:dyDescent="0.25">
      <c r="B178" s="20"/>
      <c r="C178" s="20"/>
      <c r="D178" s="5"/>
      <c r="E178" s="20"/>
      <c r="F178" s="5"/>
      <c r="G178" s="20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20"/>
      <c r="U178" s="20"/>
      <c r="V178" s="20"/>
      <c r="W178" s="20"/>
    </row>
    <row r="179" spans="2:23" ht="15.75" customHeight="1" x14ac:dyDescent="0.25">
      <c r="B179" s="20"/>
      <c r="C179" s="20"/>
      <c r="D179" s="5"/>
      <c r="E179" s="20"/>
      <c r="F179" s="5"/>
      <c r="G179" s="20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20"/>
      <c r="U179" s="20"/>
      <c r="V179" s="20"/>
      <c r="W179" s="20"/>
    </row>
    <row r="180" spans="2:23" ht="15.75" customHeight="1" x14ac:dyDescent="0.25">
      <c r="B180" s="20"/>
      <c r="C180" s="20"/>
      <c r="D180" s="5"/>
      <c r="E180" s="20"/>
      <c r="F180" s="5"/>
      <c r="G180" s="20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20"/>
      <c r="U180" s="20"/>
      <c r="V180" s="20"/>
      <c r="W180" s="20"/>
    </row>
    <row r="181" spans="2:23" ht="15.75" customHeight="1" x14ac:dyDescent="0.25">
      <c r="B181" s="20"/>
      <c r="C181" s="20"/>
      <c r="D181" s="5"/>
      <c r="E181" s="20"/>
      <c r="F181" s="5"/>
      <c r="G181" s="20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20"/>
      <c r="U181" s="20"/>
      <c r="V181" s="20"/>
      <c r="W181" s="20"/>
    </row>
    <row r="182" spans="2:23" ht="15.75" customHeight="1" x14ac:dyDescent="0.25">
      <c r="B182" s="20"/>
      <c r="C182" s="20"/>
      <c r="D182" s="5"/>
      <c r="E182" s="20"/>
      <c r="F182" s="5"/>
      <c r="G182" s="20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20"/>
      <c r="U182" s="20"/>
      <c r="V182" s="20"/>
      <c r="W182" s="20"/>
    </row>
    <row r="183" spans="2:23" ht="15.75" customHeight="1" x14ac:dyDescent="0.25">
      <c r="B183" s="20"/>
      <c r="C183" s="20"/>
      <c r="D183" s="5"/>
      <c r="E183" s="20"/>
      <c r="F183" s="5"/>
      <c r="G183" s="20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20"/>
      <c r="U183" s="20"/>
      <c r="V183" s="20"/>
      <c r="W183" s="20"/>
    </row>
    <row r="184" spans="2:23" ht="15.75" customHeight="1" x14ac:dyDescent="0.25">
      <c r="B184" s="20"/>
      <c r="C184" s="20"/>
      <c r="D184" s="5"/>
      <c r="E184" s="20"/>
      <c r="F184" s="5"/>
      <c r="G184" s="20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20"/>
      <c r="U184" s="20"/>
      <c r="V184" s="20"/>
      <c r="W184" s="20"/>
    </row>
    <row r="185" spans="2:23" ht="15.75" customHeight="1" x14ac:dyDescent="0.25">
      <c r="B185" s="20"/>
      <c r="C185" s="20"/>
      <c r="D185" s="5"/>
      <c r="E185" s="20"/>
      <c r="F185" s="5"/>
      <c r="G185" s="20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20"/>
      <c r="U185" s="20"/>
      <c r="V185" s="20"/>
      <c r="W185" s="20"/>
    </row>
    <row r="186" spans="2:23" ht="15.75" customHeight="1" x14ac:dyDescent="0.25">
      <c r="B186" s="20"/>
      <c r="C186" s="20"/>
      <c r="D186" s="5"/>
      <c r="E186" s="20"/>
      <c r="F186" s="5"/>
      <c r="G186" s="20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20"/>
      <c r="U186" s="20"/>
      <c r="V186" s="20"/>
      <c r="W186" s="20"/>
    </row>
    <row r="187" spans="2:23" ht="15.75" customHeight="1" x14ac:dyDescent="0.25">
      <c r="B187" s="20"/>
      <c r="C187" s="20"/>
      <c r="D187" s="5"/>
      <c r="E187" s="20"/>
      <c r="F187" s="5"/>
      <c r="G187" s="20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20"/>
      <c r="U187" s="20"/>
      <c r="V187" s="20"/>
      <c r="W187" s="20"/>
    </row>
    <row r="188" spans="2:23" ht="15.75" customHeight="1" x14ac:dyDescent="0.25">
      <c r="B188" s="20"/>
      <c r="C188" s="20"/>
      <c r="D188" s="5"/>
      <c r="E188" s="20"/>
      <c r="F188" s="5"/>
      <c r="G188" s="20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20"/>
      <c r="U188" s="20"/>
      <c r="V188" s="20"/>
      <c r="W188" s="20"/>
    </row>
    <row r="189" spans="2:23" ht="15.75" customHeight="1" x14ac:dyDescent="0.25">
      <c r="B189" s="20"/>
      <c r="C189" s="20"/>
      <c r="D189" s="5"/>
      <c r="E189" s="20"/>
      <c r="F189" s="5"/>
      <c r="G189" s="20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20"/>
      <c r="U189" s="20"/>
      <c r="V189" s="20"/>
      <c r="W189" s="20"/>
    </row>
    <row r="190" spans="2:23" ht="15.75" customHeight="1" x14ac:dyDescent="0.25">
      <c r="B190" s="20"/>
      <c r="C190" s="20"/>
      <c r="D190" s="5"/>
      <c r="E190" s="20"/>
      <c r="F190" s="5"/>
      <c r="G190" s="20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20"/>
      <c r="U190" s="20"/>
      <c r="V190" s="20"/>
      <c r="W190" s="20"/>
    </row>
    <row r="191" spans="2:23" ht="15.75" customHeight="1" x14ac:dyDescent="0.25">
      <c r="B191" s="20"/>
      <c r="C191" s="20"/>
      <c r="D191" s="5"/>
      <c r="E191" s="20"/>
      <c r="F191" s="5"/>
      <c r="G191" s="20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20"/>
      <c r="U191" s="20"/>
      <c r="V191" s="20"/>
      <c r="W191" s="20"/>
    </row>
    <row r="192" spans="2:23" ht="15.75" customHeight="1" x14ac:dyDescent="0.25">
      <c r="B192" s="20"/>
      <c r="C192" s="20"/>
      <c r="D192" s="5"/>
      <c r="E192" s="20"/>
      <c r="F192" s="5"/>
      <c r="G192" s="20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20"/>
      <c r="U192" s="20"/>
      <c r="V192" s="20"/>
      <c r="W192" s="20"/>
    </row>
    <row r="193" spans="2:23" ht="15.75" customHeight="1" x14ac:dyDescent="0.25">
      <c r="B193" s="20"/>
      <c r="C193" s="20"/>
      <c r="D193" s="5"/>
      <c r="E193" s="20"/>
      <c r="F193" s="5"/>
      <c r="G193" s="20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20"/>
      <c r="U193" s="20"/>
      <c r="V193" s="20"/>
      <c r="W193" s="20"/>
    </row>
    <row r="194" spans="2:23" ht="15.75" customHeight="1" x14ac:dyDescent="0.25">
      <c r="B194" s="20"/>
      <c r="C194" s="20"/>
      <c r="D194" s="5"/>
      <c r="E194" s="20"/>
      <c r="F194" s="5"/>
      <c r="G194" s="20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20"/>
      <c r="U194" s="20"/>
      <c r="V194" s="20"/>
      <c r="W194" s="20"/>
    </row>
    <row r="195" spans="2:23" ht="15.75" customHeight="1" x14ac:dyDescent="0.25">
      <c r="B195" s="20"/>
      <c r="C195" s="20"/>
      <c r="D195" s="5"/>
      <c r="E195" s="20"/>
      <c r="F195" s="5"/>
      <c r="G195" s="20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20"/>
      <c r="U195" s="20"/>
      <c r="V195" s="20"/>
      <c r="W195" s="20"/>
    </row>
    <row r="196" spans="2:23" ht="15.75" customHeight="1" x14ac:dyDescent="0.25">
      <c r="B196" s="20"/>
      <c r="C196" s="20"/>
      <c r="D196" s="5"/>
      <c r="E196" s="20"/>
      <c r="F196" s="5"/>
      <c r="G196" s="20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20"/>
      <c r="U196" s="20"/>
      <c r="V196" s="20"/>
      <c r="W196" s="20"/>
    </row>
    <row r="197" spans="2:23" ht="15.75" customHeight="1" x14ac:dyDescent="0.25">
      <c r="B197" s="20"/>
      <c r="C197" s="20"/>
      <c r="D197" s="5"/>
      <c r="E197" s="20"/>
      <c r="F197" s="5"/>
      <c r="G197" s="20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20"/>
      <c r="U197" s="20"/>
      <c r="V197" s="20"/>
      <c r="W197" s="20"/>
    </row>
    <row r="198" spans="2:23" ht="15.75" customHeight="1" x14ac:dyDescent="0.25">
      <c r="B198" s="20"/>
      <c r="C198" s="20"/>
      <c r="D198" s="5"/>
      <c r="E198" s="20"/>
      <c r="F198" s="5"/>
      <c r="G198" s="20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20"/>
      <c r="U198" s="20"/>
      <c r="V198" s="20"/>
      <c r="W198" s="20"/>
    </row>
    <row r="199" spans="2:23" ht="15.75" customHeight="1" x14ac:dyDescent="0.25">
      <c r="B199" s="20"/>
      <c r="C199" s="20"/>
      <c r="D199" s="5"/>
      <c r="E199" s="20"/>
      <c r="F199" s="5"/>
      <c r="G199" s="20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20"/>
      <c r="U199" s="20"/>
      <c r="V199" s="20"/>
      <c r="W199" s="20"/>
    </row>
    <row r="200" spans="2:23" ht="15.75" customHeight="1" x14ac:dyDescent="0.25">
      <c r="B200" s="20"/>
      <c r="C200" s="20"/>
      <c r="D200" s="5"/>
      <c r="E200" s="20"/>
      <c r="F200" s="5"/>
      <c r="G200" s="20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20"/>
      <c r="U200" s="20"/>
      <c r="V200" s="20"/>
      <c r="W200" s="20"/>
    </row>
    <row r="201" spans="2:23" ht="15.75" customHeight="1" x14ac:dyDescent="0.25">
      <c r="B201" s="20"/>
      <c r="C201" s="20"/>
      <c r="D201" s="5"/>
      <c r="E201" s="20"/>
      <c r="F201" s="5"/>
      <c r="G201" s="20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20"/>
      <c r="U201" s="20"/>
      <c r="V201" s="20"/>
      <c r="W201" s="20"/>
    </row>
    <row r="202" spans="2:23" ht="15.75" customHeight="1" x14ac:dyDescent="0.25">
      <c r="B202" s="20"/>
      <c r="C202" s="20"/>
      <c r="D202" s="5"/>
      <c r="E202" s="20"/>
      <c r="F202" s="5"/>
      <c r="G202" s="20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20"/>
      <c r="U202" s="20"/>
      <c r="V202" s="20"/>
      <c r="W202" s="20"/>
    </row>
    <row r="203" spans="2:23" ht="15.75" customHeight="1" x14ac:dyDescent="0.25">
      <c r="B203" s="20"/>
      <c r="C203" s="20"/>
      <c r="D203" s="5"/>
      <c r="E203" s="20"/>
      <c r="F203" s="5"/>
      <c r="G203" s="20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20"/>
      <c r="U203" s="20"/>
      <c r="V203" s="20"/>
      <c r="W203" s="20"/>
    </row>
    <row r="204" spans="2:23" ht="15.75" customHeight="1" x14ac:dyDescent="0.25">
      <c r="B204" s="20"/>
      <c r="C204" s="20"/>
      <c r="D204" s="5"/>
      <c r="E204" s="20"/>
      <c r="F204" s="5"/>
      <c r="G204" s="20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20"/>
      <c r="U204" s="20"/>
      <c r="V204" s="20"/>
      <c r="W204" s="20"/>
    </row>
    <row r="205" spans="2:23" ht="15.75" customHeight="1" x14ac:dyDescent="0.25">
      <c r="B205" s="20"/>
      <c r="C205" s="20"/>
      <c r="D205" s="5"/>
      <c r="E205" s="20"/>
      <c r="F205" s="5"/>
      <c r="G205" s="20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20"/>
      <c r="U205" s="20"/>
      <c r="V205" s="20"/>
      <c r="W205" s="20"/>
    </row>
    <row r="206" spans="2:23" ht="15.75" customHeight="1" x14ac:dyDescent="0.25">
      <c r="B206" s="20"/>
      <c r="C206" s="20"/>
      <c r="D206" s="5"/>
      <c r="E206" s="20"/>
      <c r="F206" s="5"/>
      <c r="G206" s="20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20"/>
      <c r="U206" s="20"/>
      <c r="V206" s="20"/>
      <c r="W206" s="20"/>
    </row>
    <row r="207" spans="2:23" ht="15.75" customHeight="1" x14ac:dyDescent="0.25">
      <c r="B207" s="20"/>
      <c r="C207" s="20"/>
      <c r="D207" s="5"/>
      <c r="E207" s="20"/>
      <c r="F207" s="5"/>
      <c r="G207" s="20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20"/>
      <c r="U207" s="20"/>
      <c r="V207" s="20"/>
      <c r="W207" s="20"/>
    </row>
    <row r="208" spans="2:23" ht="15.75" customHeight="1" x14ac:dyDescent="0.25">
      <c r="B208" s="20"/>
      <c r="C208" s="20"/>
      <c r="D208" s="5"/>
      <c r="E208" s="20"/>
      <c r="F208" s="5"/>
      <c r="G208" s="20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20"/>
      <c r="U208" s="20"/>
      <c r="V208" s="20"/>
      <c r="W208" s="20"/>
    </row>
    <row r="209" spans="2:23" ht="15.75" customHeight="1" x14ac:dyDescent="0.25">
      <c r="B209" s="20"/>
      <c r="C209" s="20"/>
      <c r="D209" s="5"/>
      <c r="E209" s="20"/>
      <c r="F209" s="5"/>
      <c r="G209" s="20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20"/>
      <c r="U209" s="20"/>
      <c r="V209" s="20"/>
      <c r="W209" s="20"/>
    </row>
    <row r="210" spans="2:23" ht="15.75" customHeight="1" x14ac:dyDescent="0.25">
      <c r="B210" s="20"/>
      <c r="C210" s="20"/>
      <c r="D210" s="5"/>
      <c r="E210" s="20"/>
      <c r="F210" s="5"/>
      <c r="G210" s="20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20"/>
      <c r="U210" s="20"/>
      <c r="V210" s="20"/>
      <c r="W210" s="20"/>
    </row>
    <row r="211" spans="2:23" ht="15.75" customHeight="1" x14ac:dyDescent="0.25">
      <c r="B211" s="20"/>
      <c r="C211" s="20"/>
      <c r="D211" s="5"/>
      <c r="E211" s="20"/>
      <c r="F211" s="5"/>
      <c r="G211" s="20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20"/>
      <c r="U211" s="20"/>
      <c r="V211" s="20"/>
      <c r="W211" s="20"/>
    </row>
    <row r="212" spans="2:23" ht="15.75" customHeight="1" x14ac:dyDescent="0.25">
      <c r="B212" s="20"/>
      <c r="C212" s="20"/>
      <c r="D212" s="5"/>
      <c r="E212" s="20"/>
      <c r="F212" s="5"/>
      <c r="G212" s="20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20"/>
      <c r="U212" s="20"/>
      <c r="V212" s="20"/>
      <c r="W212" s="20"/>
    </row>
    <row r="213" spans="2:23" ht="15.75" customHeight="1" x14ac:dyDescent="0.25">
      <c r="B213" s="20"/>
      <c r="C213" s="20"/>
      <c r="D213" s="5"/>
      <c r="E213" s="20"/>
      <c r="F213" s="5"/>
      <c r="G213" s="20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20"/>
      <c r="U213" s="20"/>
      <c r="V213" s="20"/>
      <c r="W213" s="20"/>
    </row>
    <row r="214" spans="2:23" ht="15.75" customHeight="1" x14ac:dyDescent="0.25">
      <c r="B214" s="20"/>
      <c r="C214" s="20"/>
      <c r="D214" s="5"/>
      <c r="E214" s="20"/>
      <c r="F214" s="5"/>
      <c r="G214" s="20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20"/>
      <c r="U214" s="20"/>
      <c r="V214" s="20"/>
      <c r="W214" s="20"/>
    </row>
    <row r="215" spans="2:23" ht="15.75" customHeight="1" x14ac:dyDescent="0.25">
      <c r="B215" s="20"/>
      <c r="C215" s="20"/>
      <c r="D215" s="5"/>
      <c r="E215" s="20"/>
      <c r="F215" s="5"/>
      <c r="G215" s="20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20"/>
      <c r="U215" s="20"/>
      <c r="V215" s="20"/>
      <c r="W215" s="20"/>
    </row>
    <row r="216" spans="2:23" ht="15.75" customHeight="1" x14ac:dyDescent="0.25">
      <c r="B216" s="20"/>
      <c r="C216" s="20"/>
      <c r="D216" s="5"/>
      <c r="E216" s="20"/>
      <c r="F216" s="5"/>
      <c r="G216" s="20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20"/>
      <c r="U216" s="20"/>
      <c r="V216" s="20"/>
      <c r="W216" s="20"/>
    </row>
    <row r="217" spans="2:23" ht="15.75" customHeight="1" x14ac:dyDescent="0.25">
      <c r="B217" s="20"/>
      <c r="C217" s="20"/>
      <c r="D217" s="5"/>
      <c r="E217" s="20"/>
      <c r="F217" s="5"/>
      <c r="G217" s="20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20"/>
      <c r="U217" s="20"/>
      <c r="V217" s="20"/>
      <c r="W217" s="20"/>
    </row>
    <row r="218" spans="2:23" ht="15.75" customHeight="1" x14ac:dyDescent="0.25">
      <c r="B218" s="20"/>
      <c r="C218" s="20"/>
      <c r="D218" s="5"/>
      <c r="E218" s="20"/>
      <c r="F218" s="5"/>
      <c r="G218" s="20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20"/>
      <c r="U218" s="20"/>
      <c r="V218" s="20"/>
      <c r="W218" s="20"/>
    </row>
    <row r="219" spans="2:23" ht="15.75" customHeight="1" x14ac:dyDescent="0.25">
      <c r="B219" s="20"/>
      <c r="C219" s="20"/>
      <c r="D219" s="5"/>
      <c r="E219" s="20"/>
      <c r="F219" s="5"/>
      <c r="G219" s="20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20"/>
      <c r="U219" s="20"/>
      <c r="V219" s="20"/>
      <c r="W219" s="20"/>
    </row>
    <row r="220" spans="2:23" ht="15.75" customHeight="1" x14ac:dyDescent="0.25">
      <c r="B220" s="20"/>
      <c r="C220" s="20"/>
      <c r="D220" s="5"/>
      <c r="E220" s="20"/>
      <c r="F220" s="5"/>
      <c r="G220" s="20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20"/>
      <c r="U220" s="20"/>
      <c r="V220" s="20"/>
      <c r="W220" s="20"/>
    </row>
    <row r="221" spans="2:23" ht="15.75" customHeight="1" x14ac:dyDescent="0.25">
      <c r="B221" s="20"/>
      <c r="C221" s="20"/>
      <c r="D221" s="5"/>
      <c r="E221" s="20"/>
      <c r="F221" s="5"/>
      <c r="G221" s="20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20"/>
      <c r="U221" s="20"/>
      <c r="V221" s="20"/>
      <c r="W221" s="20"/>
    </row>
    <row r="222" spans="2:23" ht="15.75" customHeight="1" x14ac:dyDescent="0.25">
      <c r="B222" s="20"/>
      <c r="C222" s="20"/>
      <c r="D222" s="5"/>
      <c r="E222" s="20"/>
      <c r="F222" s="5"/>
      <c r="G222" s="20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20"/>
      <c r="U222" s="20"/>
      <c r="V222" s="20"/>
      <c r="W222" s="20"/>
    </row>
    <row r="223" spans="2:23" ht="15.75" customHeight="1" x14ac:dyDescent="0.25">
      <c r="B223" s="20"/>
      <c r="C223" s="20"/>
      <c r="D223" s="5"/>
      <c r="E223" s="20"/>
      <c r="F223" s="5"/>
      <c r="G223" s="20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20"/>
      <c r="U223" s="20"/>
      <c r="V223" s="20"/>
      <c r="W223" s="20"/>
    </row>
    <row r="224" spans="2:23" ht="15.75" customHeight="1" x14ac:dyDescent="0.25">
      <c r="B224" s="20"/>
      <c r="C224" s="20"/>
      <c r="D224" s="5"/>
      <c r="E224" s="20"/>
      <c r="F224" s="5"/>
      <c r="G224" s="20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20"/>
      <c r="U224" s="20"/>
      <c r="V224" s="20"/>
      <c r="W224" s="20"/>
    </row>
    <row r="225" spans="2:23" ht="15.75" customHeight="1" x14ac:dyDescent="0.25">
      <c r="B225" s="20"/>
      <c r="C225" s="20"/>
      <c r="D225" s="5"/>
      <c r="E225" s="20"/>
      <c r="F225" s="5"/>
      <c r="G225" s="20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20"/>
      <c r="U225" s="20"/>
      <c r="V225" s="20"/>
      <c r="W225" s="20"/>
    </row>
    <row r="226" spans="2:23" ht="15.75" customHeight="1" x14ac:dyDescent="0.25">
      <c r="B226" s="20"/>
      <c r="C226" s="20"/>
      <c r="D226" s="5"/>
      <c r="E226" s="20"/>
      <c r="F226" s="5"/>
      <c r="G226" s="20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20"/>
      <c r="U226" s="20"/>
      <c r="V226" s="20"/>
      <c r="W226" s="20"/>
    </row>
    <row r="227" spans="2:23" ht="15.75" customHeight="1" x14ac:dyDescent="0.25">
      <c r="B227" s="20"/>
      <c r="C227" s="20"/>
      <c r="D227" s="5"/>
      <c r="E227" s="20"/>
      <c r="F227" s="5"/>
      <c r="G227" s="20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20"/>
      <c r="U227" s="20"/>
      <c r="V227" s="20"/>
      <c r="W227" s="20"/>
    </row>
    <row r="228" spans="2:23" ht="15.75" customHeight="1" x14ac:dyDescent="0.25">
      <c r="B228" s="20"/>
      <c r="C228" s="20"/>
      <c r="D228" s="5"/>
      <c r="E228" s="20"/>
      <c r="F228" s="5"/>
      <c r="G228" s="20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20"/>
      <c r="U228" s="20"/>
      <c r="V228" s="20"/>
      <c r="W228" s="20"/>
    </row>
    <row r="229" spans="2:23" ht="15.75" customHeight="1" x14ac:dyDescent="0.25">
      <c r="B229" s="20"/>
      <c r="C229" s="20"/>
      <c r="D229" s="5"/>
      <c r="E229" s="20"/>
      <c r="F229" s="5"/>
      <c r="G229" s="20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20"/>
      <c r="U229" s="20"/>
      <c r="V229" s="20"/>
      <c r="W229" s="20"/>
    </row>
    <row r="230" spans="2:23" ht="15.75" customHeight="1" x14ac:dyDescent="0.25">
      <c r="B230" s="20"/>
      <c r="C230" s="20"/>
      <c r="D230" s="5"/>
      <c r="E230" s="20"/>
      <c r="F230" s="5"/>
      <c r="G230" s="20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20"/>
      <c r="U230" s="20"/>
      <c r="V230" s="20"/>
      <c r="W230" s="20"/>
    </row>
    <row r="231" spans="2:23" ht="15.75" customHeight="1" x14ac:dyDescent="0.25">
      <c r="B231" s="20"/>
      <c r="C231" s="20"/>
      <c r="D231" s="5"/>
      <c r="E231" s="20"/>
      <c r="F231" s="5"/>
      <c r="G231" s="20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20"/>
      <c r="U231" s="20"/>
      <c r="V231" s="20"/>
      <c r="W231" s="20"/>
    </row>
    <row r="232" spans="2:23" ht="15.75" customHeight="1" x14ac:dyDescent="0.25">
      <c r="B232" s="20"/>
      <c r="C232" s="20"/>
      <c r="D232" s="5"/>
      <c r="E232" s="20"/>
      <c r="F232" s="5"/>
      <c r="G232" s="20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20"/>
      <c r="U232" s="20"/>
      <c r="V232" s="20"/>
      <c r="W232" s="20"/>
    </row>
    <row r="233" spans="2:23" ht="15.75" customHeight="1" x14ac:dyDescent="0.25">
      <c r="B233" s="20"/>
      <c r="C233" s="20"/>
      <c r="D233" s="5"/>
      <c r="E233" s="20"/>
      <c r="F233" s="5"/>
      <c r="G233" s="20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20"/>
      <c r="U233" s="20"/>
      <c r="V233" s="20"/>
      <c r="W233" s="20"/>
    </row>
    <row r="234" spans="2:23" ht="15.75" customHeight="1" x14ac:dyDescent="0.25">
      <c r="B234" s="20"/>
      <c r="C234" s="20"/>
      <c r="D234" s="5"/>
      <c r="E234" s="20"/>
      <c r="F234" s="5"/>
      <c r="G234" s="20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20"/>
      <c r="U234" s="20"/>
      <c r="V234" s="20"/>
      <c r="W234" s="20"/>
    </row>
    <row r="235" spans="2:23" ht="15.75" customHeight="1" x14ac:dyDescent="0.25">
      <c r="B235" s="20"/>
      <c r="C235" s="20"/>
      <c r="D235" s="5"/>
      <c r="E235" s="20"/>
      <c r="F235" s="5"/>
      <c r="G235" s="20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20"/>
      <c r="U235" s="20"/>
      <c r="V235" s="20"/>
      <c r="W235" s="20"/>
    </row>
    <row r="236" spans="2:23" ht="15.75" customHeight="1" x14ac:dyDescent="0.25">
      <c r="B236" s="20"/>
      <c r="C236" s="20"/>
      <c r="D236" s="5"/>
      <c r="E236" s="20"/>
      <c r="F236" s="5"/>
      <c r="G236" s="20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20"/>
      <c r="U236" s="20"/>
      <c r="V236" s="20"/>
      <c r="W236" s="20"/>
    </row>
    <row r="237" spans="2:23" ht="15.75" customHeight="1" x14ac:dyDescent="0.25">
      <c r="B237" s="20"/>
      <c r="C237" s="20"/>
      <c r="D237" s="5"/>
      <c r="E237" s="20"/>
      <c r="F237" s="5"/>
      <c r="G237" s="20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20"/>
      <c r="U237" s="20"/>
      <c r="V237" s="20"/>
      <c r="W237" s="20"/>
    </row>
    <row r="238" spans="2:23" ht="15.75" customHeight="1" x14ac:dyDescent="0.25">
      <c r="B238" s="20"/>
      <c r="C238" s="20"/>
      <c r="D238" s="5"/>
      <c r="E238" s="20"/>
      <c r="F238" s="5"/>
      <c r="G238" s="20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20"/>
      <c r="U238" s="20"/>
      <c r="V238" s="20"/>
      <c r="W238" s="20"/>
    </row>
    <row r="239" spans="2:23" ht="15.75" customHeight="1" x14ac:dyDescent="0.25">
      <c r="B239" s="20"/>
      <c r="C239" s="20"/>
      <c r="D239" s="5"/>
      <c r="E239" s="20"/>
      <c r="F239" s="5"/>
      <c r="G239" s="20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20"/>
      <c r="U239" s="20"/>
      <c r="V239" s="20"/>
      <c r="W239" s="20"/>
    </row>
    <row r="240" spans="2:23" ht="15.75" customHeight="1" x14ac:dyDescent="0.25">
      <c r="B240" s="20"/>
      <c r="C240" s="20"/>
      <c r="D240" s="5"/>
      <c r="E240" s="20"/>
      <c r="F240" s="5"/>
      <c r="G240" s="20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20"/>
      <c r="U240" s="20"/>
      <c r="V240" s="20"/>
      <c r="W240" s="20"/>
    </row>
    <row r="241" spans="2:23" ht="15.75" customHeight="1" x14ac:dyDescent="0.25">
      <c r="B241" s="20"/>
      <c r="C241" s="20"/>
      <c r="D241" s="5"/>
      <c r="E241" s="20"/>
      <c r="F241" s="5"/>
      <c r="G241" s="20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20"/>
      <c r="U241" s="20"/>
      <c r="V241" s="20"/>
      <c r="W241" s="20"/>
    </row>
    <row r="242" spans="2:23" ht="15.75" customHeight="1" x14ac:dyDescent="0.25">
      <c r="B242" s="20"/>
      <c r="C242" s="20"/>
      <c r="D242" s="5"/>
      <c r="E242" s="20"/>
      <c r="F242" s="5"/>
      <c r="G242" s="20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20"/>
      <c r="U242" s="20"/>
      <c r="V242" s="20"/>
      <c r="W242" s="20"/>
    </row>
    <row r="243" spans="2:23" ht="15.75" customHeight="1" x14ac:dyDescent="0.25">
      <c r="B243" s="20"/>
      <c r="C243" s="20"/>
      <c r="D243" s="5"/>
      <c r="E243" s="20"/>
      <c r="F243" s="5"/>
      <c r="G243" s="20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20"/>
      <c r="U243" s="20"/>
      <c r="V243" s="20"/>
      <c r="W243" s="20"/>
    </row>
    <row r="244" spans="2:23" ht="15.75" customHeight="1" x14ac:dyDescent="0.25">
      <c r="B244" s="20"/>
      <c r="C244" s="20"/>
      <c r="D244" s="5"/>
      <c r="E244" s="20"/>
      <c r="F244" s="5"/>
      <c r="G244" s="20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20"/>
      <c r="U244" s="20"/>
      <c r="V244" s="20"/>
      <c r="W244" s="20"/>
    </row>
    <row r="245" spans="2:23" ht="15.75" customHeight="1" x14ac:dyDescent="0.25">
      <c r="B245" s="20"/>
      <c r="C245" s="20"/>
      <c r="D245" s="5"/>
      <c r="E245" s="20"/>
      <c r="F245" s="5"/>
      <c r="G245" s="20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20"/>
      <c r="U245" s="20"/>
      <c r="V245" s="20"/>
      <c r="W245" s="20"/>
    </row>
    <row r="246" spans="2:23" ht="15.75" customHeight="1" x14ac:dyDescent="0.25">
      <c r="B246" s="20"/>
      <c r="C246" s="20"/>
      <c r="D246" s="5"/>
      <c r="E246" s="20"/>
      <c r="F246" s="5"/>
      <c r="G246" s="20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20"/>
      <c r="U246" s="20"/>
      <c r="V246" s="20"/>
      <c r="W246" s="20"/>
    </row>
    <row r="247" spans="2:23" ht="15.75" customHeight="1" x14ac:dyDescent="0.25">
      <c r="B247" s="20"/>
      <c r="C247" s="20"/>
      <c r="D247" s="5"/>
      <c r="E247" s="20"/>
      <c r="F247" s="5"/>
      <c r="G247" s="20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20"/>
      <c r="U247" s="20"/>
      <c r="V247" s="20"/>
      <c r="W247" s="20"/>
    </row>
    <row r="248" spans="2:23" ht="15.75" customHeight="1" x14ac:dyDescent="0.25">
      <c r="B248" s="20"/>
      <c r="C248" s="20"/>
      <c r="D248" s="5"/>
      <c r="E248" s="20"/>
      <c r="F248" s="5"/>
      <c r="G248" s="20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20"/>
      <c r="U248" s="20"/>
      <c r="V248" s="20"/>
      <c r="W248" s="20"/>
    </row>
    <row r="249" spans="2:23" ht="15.75" customHeight="1" x14ac:dyDescent="0.25">
      <c r="B249" s="20"/>
      <c r="C249" s="20"/>
      <c r="D249" s="5"/>
      <c r="E249" s="20"/>
      <c r="F249" s="5"/>
      <c r="G249" s="20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20"/>
      <c r="U249" s="20"/>
      <c r="V249" s="20"/>
      <c r="W249" s="20"/>
    </row>
    <row r="250" spans="2:23" ht="15.75" customHeight="1" x14ac:dyDescent="0.25">
      <c r="B250" s="20"/>
      <c r="C250" s="20"/>
      <c r="D250" s="5"/>
      <c r="E250" s="20"/>
      <c r="F250" s="5"/>
      <c r="G250" s="20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20"/>
      <c r="U250" s="20"/>
      <c r="V250" s="20"/>
      <c r="W250" s="20"/>
    </row>
    <row r="251" spans="2:23" ht="15.75" customHeight="1" x14ac:dyDescent="0.25">
      <c r="B251" s="20"/>
      <c r="C251" s="20"/>
      <c r="D251" s="5"/>
      <c r="E251" s="20"/>
      <c r="F251" s="5"/>
      <c r="G251" s="20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20"/>
      <c r="U251" s="20"/>
      <c r="V251" s="20"/>
      <c r="W251" s="20"/>
    </row>
    <row r="252" spans="2:23" ht="15.75" customHeight="1" x14ac:dyDescent="0.25">
      <c r="B252" s="20"/>
      <c r="C252" s="20"/>
      <c r="D252" s="5"/>
      <c r="E252" s="20"/>
      <c r="F252" s="5"/>
      <c r="G252" s="20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20"/>
      <c r="U252" s="20"/>
      <c r="V252" s="20"/>
      <c r="W252" s="20"/>
    </row>
    <row r="253" spans="2:23" ht="15.75" customHeight="1" x14ac:dyDescent="0.25">
      <c r="B253" s="20"/>
      <c r="C253" s="20"/>
      <c r="D253" s="5"/>
      <c r="E253" s="20"/>
      <c r="F253" s="5"/>
      <c r="G253" s="20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20"/>
      <c r="U253" s="20"/>
      <c r="V253" s="20"/>
      <c r="W253" s="20"/>
    </row>
    <row r="254" spans="2:23" ht="15.75" customHeight="1" x14ac:dyDescent="0.25">
      <c r="B254" s="20"/>
      <c r="C254" s="20"/>
      <c r="D254" s="5"/>
      <c r="E254" s="20"/>
      <c r="F254" s="5"/>
      <c r="G254" s="20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20"/>
      <c r="U254" s="20"/>
      <c r="V254" s="20"/>
      <c r="W254" s="20"/>
    </row>
    <row r="255" spans="2:23" ht="15.75" customHeight="1" x14ac:dyDescent="0.25">
      <c r="B255" s="20"/>
      <c r="C255" s="20"/>
      <c r="D255" s="5"/>
      <c r="E255" s="20"/>
      <c r="F255" s="5"/>
      <c r="G255" s="20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20"/>
      <c r="U255" s="20"/>
      <c r="V255" s="20"/>
      <c r="W255" s="20"/>
    </row>
    <row r="256" spans="2:23" ht="15.75" customHeight="1" x14ac:dyDescent="0.25">
      <c r="B256" s="20"/>
      <c r="C256" s="20"/>
      <c r="D256" s="5"/>
      <c r="E256" s="20"/>
      <c r="F256" s="5"/>
      <c r="G256" s="20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20"/>
      <c r="U256" s="20"/>
      <c r="V256" s="20"/>
      <c r="W256" s="20"/>
    </row>
    <row r="257" spans="2:23" ht="15.75" customHeight="1" x14ac:dyDescent="0.25">
      <c r="B257" s="20"/>
      <c r="C257" s="20"/>
      <c r="D257" s="5"/>
      <c r="E257" s="20"/>
      <c r="F257" s="5"/>
      <c r="G257" s="20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20"/>
      <c r="U257" s="20"/>
      <c r="V257" s="20"/>
      <c r="W257" s="20"/>
    </row>
    <row r="258" spans="2:23" ht="15.75" customHeight="1" x14ac:dyDescent="0.25">
      <c r="B258" s="20"/>
      <c r="C258" s="20"/>
      <c r="D258" s="5"/>
      <c r="E258" s="20"/>
      <c r="F258" s="5"/>
      <c r="G258" s="20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20"/>
      <c r="U258" s="20"/>
      <c r="V258" s="20"/>
      <c r="W258" s="20"/>
    </row>
    <row r="259" spans="2:23" ht="15.75" customHeight="1" x14ac:dyDescent="0.25">
      <c r="B259" s="20"/>
      <c r="C259" s="20"/>
      <c r="D259" s="5"/>
      <c r="E259" s="20"/>
      <c r="F259" s="5"/>
      <c r="G259" s="20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20"/>
      <c r="U259" s="20"/>
      <c r="V259" s="20"/>
      <c r="W259" s="20"/>
    </row>
    <row r="260" spans="2:23" ht="15.75" customHeight="1" x14ac:dyDescent="0.25">
      <c r="B260" s="20"/>
      <c r="C260" s="20"/>
      <c r="D260" s="5"/>
      <c r="E260" s="20"/>
      <c r="F260" s="5"/>
      <c r="G260" s="20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20"/>
      <c r="U260" s="20"/>
      <c r="V260" s="20"/>
      <c r="W260" s="20"/>
    </row>
    <row r="261" spans="2:23" ht="15.75" customHeight="1" x14ac:dyDescent="0.25">
      <c r="B261" s="20"/>
      <c r="C261" s="20"/>
      <c r="D261" s="5"/>
      <c r="E261" s="20"/>
      <c r="F261" s="5"/>
      <c r="G261" s="20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20"/>
      <c r="U261" s="20"/>
      <c r="V261" s="20"/>
      <c r="W261" s="20"/>
    </row>
    <row r="262" spans="2:23" ht="15.75" customHeight="1" x14ac:dyDescent="0.25">
      <c r="B262" s="20"/>
      <c r="C262" s="20"/>
      <c r="D262" s="5"/>
      <c r="E262" s="20"/>
      <c r="F262" s="5"/>
      <c r="G262" s="20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20"/>
      <c r="U262" s="20"/>
      <c r="V262" s="20"/>
      <c r="W262" s="20"/>
    </row>
    <row r="263" spans="2:23" ht="15.75" customHeight="1" x14ac:dyDescent="0.25">
      <c r="B263" s="20"/>
      <c r="C263" s="20"/>
      <c r="D263" s="5"/>
      <c r="E263" s="20"/>
      <c r="F263" s="5"/>
      <c r="G263" s="20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20"/>
      <c r="U263" s="20"/>
      <c r="V263" s="20"/>
      <c r="W263" s="20"/>
    </row>
    <row r="264" spans="2:23" ht="15.75" customHeight="1" x14ac:dyDescent="0.25">
      <c r="B264" s="20"/>
      <c r="C264" s="20"/>
      <c r="D264" s="5"/>
      <c r="E264" s="20"/>
      <c r="F264" s="5"/>
      <c r="G264" s="20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20"/>
      <c r="U264" s="20"/>
      <c r="V264" s="20"/>
      <c r="W264" s="20"/>
    </row>
    <row r="265" spans="2:23" ht="15.75" customHeight="1" x14ac:dyDescent="0.25">
      <c r="B265" s="20"/>
      <c r="C265" s="20"/>
      <c r="D265" s="5"/>
      <c r="E265" s="20"/>
      <c r="F265" s="5"/>
      <c r="G265" s="20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20"/>
      <c r="U265" s="20"/>
      <c r="V265" s="20"/>
      <c r="W265" s="20"/>
    </row>
    <row r="266" spans="2:23" ht="15.75" customHeight="1" x14ac:dyDescent="0.25">
      <c r="B266" s="20"/>
      <c r="C266" s="20"/>
      <c r="D266" s="5"/>
      <c r="E266" s="20"/>
      <c r="F266" s="5"/>
      <c r="G266" s="20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20"/>
      <c r="U266" s="20"/>
      <c r="V266" s="20"/>
      <c r="W266" s="20"/>
    </row>
    <row r="267" spans="2:23" ht="15.75" customHeight="1" x14ac:dyDescent="0.25">
      <c r="B267" s="20"/>
      <c r="C267" s="20"/>
      <c r="D267" s="5"/>
      <c r="E267" s="20"/>
      <c r="F267" s="5"/>
      <c r="G267" s="20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20"/>
      <c r="U267" s="20"/>
      <c r="V267" s="20"/>
      <c r="W267" s="20"/>
    </row>
    <row r="268" spans="2:23" ht="15.75" customHeight="1" x14ac:dyDescent="0.25">
      <c r="B268" s="20"/>
      <c r="C268" s="20"/>
      <c r="D268" s="5"/>
      <c r="E268" s="20"/>
      <c r="F268" s="5"/>
      <c r="G268" s="20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20"/>
      <c r="U268" s="20"/>
      <c r="V268" s="20"/>
      <c r="W268" s="20"/>
    </row>
    <row r="269" spans="2:23" ht="15.75" customHeight="1" x14ac:dyDescent="0.25">
      <c r="B269" s="20"/>
      <c r="C269" s="20"/>
      <c r="D269" s="5"/>
      <c r="E269" s="20"/>
      <c r="F269" s="5"/>
      <c r="G269" s="20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20"/>
      <c r="U269" s="20"/>
      <c r="V269" s="20"/>
      <c r="W269" s="20"/>
    </row>
    <row r="270" spans="2:23" ht="15.75" customHeight="1" x14ac:dyDescent="0.25">
      <c r="B270" s="20"/>
      <c r="C270" s="20"/>
      <c r="D270" s="5"/>
      <c r="E270" s="20"/>
      <c r="F270" s="5"/>
      <c r="G270" s="20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20"/>
      <c r="U270" s="20"/>
      <c r="V270" s="20"/>
      <c r="W270" s="20"/>
    </row>
    <row r="271" spans="2:23" ht="15.75" customHeight="1" x14ac:dyDescent="0.25">
      <c r="B271" s="20"/>
      <c r="C271" s="20"/>
      <c r="D271" s="5"/>
      <c r="E271" s="20"/>
      <c r="F271" s="5"/>
      <c r="G271" s="20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20"/>
      <c r="U271" s="20"/>
      <c r="V271" s="20"/>
      <c r="W271" s="20"/>
    </row>
    <row r="272" spans="2:23" ht="15.75" customHeight="1" x14ac:dyDescent="0.25">
      <c r="B272" s="20"/>
      <c r="C272" s="20"/>
      <c r="D272" s="5"/>
      <c r="E272" s="20"/>
      <c r="F272" s="5"/>
      <c r="G272" s="20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20"/>
      <c r="U272" s="20"/>
      <c r="V272" s="20"/>
      <c r="W272" s="20"/>
    </row>
    <row r="273" spans="2:23" ht="15.75" customHeight="1" x14ac:dyDescent="0.25">
      <c r="B273" s="20"/>
      <c r="C273" s="20"/>
      <c r="D273" s="5"/>
      <c r="E273" s="20"/>
      <c r="F273" s="5"/>
      <c r="G273" s="20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20"/>
      <c r="U273" s="20"/>
      <c r="V273" s="20"/>
      <c r="W273" s="20"/>
    </row>
    <row r="274" spans="2:23" ht="15.75" customHeight="1" x14ac:dyDescent="0.25">
      <c r="B274" s="20"/>
      <c r="C274" s="20"/>
      <c r="D274" s="5"/>
      <c r="E274" s="20"/>
      <c r="F274" s="5"/>
      <c r="G274" s="20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20"/>
      <c r="U274" s="20"/>
      <c r="V274" s="20"/>
      <c r="W274" s="20"/>
    </row>
    <row r="275" spans="2:23" ht="15.75" customHeight="1" x14ac:dyDescent="0.25">
      <c r="B275" s="20"/>
      <c r="C275" s="20"/>
      <c r="D275" s="5"/>
      <c r="E275" s="20"/>
      <c r="F275" s="5"/>
      <c r="G275" s="20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20"/>
      <c r="U275" s="20"/>
      <c r="V275" s="20"/>
      <c r="W275" s="20"/>
    </row>
    <row r="276" spans="2:23" ht="15.75" customHeight="1" x14ac:dyDescent="0.25">
      <c r="B276" s="20"/>
      <c r="C276" s="20"/>
      <c r="D276" s="5"/>
      <c r="E276" s="20"/>
      <c r="F276" s="5"/>
      <c r="G276" s="20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20"/>
      <c r="U276" s="20"/>
      <c r="V276" s="20"/>
      <c r="W276" s="20"/>
    </row>
    <row r="277" spans="2:23" ht="15.75" customHeight="1" x14ac:dyDescent="0.25">
      <c r="B277" s="20"/>
      <c r="C277" s="20"/>
      <c r="D277" s="5"/>
      <c r="E277" s="20"/>
      <c r="F277" s="5"/>
      <c r="G277" s="20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20"/>
      <c r="U277" s="20"/>
      <c r="V277" s="20"/>
      <c r="W277" s="20"/>
    </row>
    <row r="278" spans="2:23" ht="15.75" customHeight="1" x14ac:dyDescent="0.25">
      <c r="B278" s="20"/>
      <c r="C278" s="20"/>
      <c r="D278" s="5"/>
      <c r="E278" s="20"/>
      <c r="F278" s="5"/>
      <c r="G278" s="20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20"/>
      <c r="U278" s="20"/>
      <c r="V278" s="20"/>
      <c r="W278" s="20"/>
    </row>
    <row r="279" spans="2:23" ht="15.75" customHeight="1" x14ac:dyDescent="0.25">
      <c r="B279" s="20"/>
      <c r="C279" s="20"/>
      <c r="D279" s="5"/>
      <c r="E279" s="20"/>
      <c r="F279" s="5"/>
      <c r="G279" s="20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20"/>
      <c r="U279" s="20"/>
      <c r="V279" s="20"/>
      <c r="W279" s="20"/>
    </row>
    <row r="280" spans="2:23" ht="15.75" customHeight="1" x14ac:dyDescent="0.25">
      <c r="B280" s="20"/>
      <c r="C280" s="20"/>
      <c r="D280" s="5"/>
      <c r="E280" s="20"/>
      <c r="F280" s="5"/>
      <c r="G280" s="20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20"/>
      <c r="U280" s="20"/>
      <c r="V280" s="20"/>
      <c r="W280" s="20"/>
    </row>
    <row r="281" spans="2:23" ht="15.75" customHeight="1" x14ac:dyDescent="0.25">
      <c r="B281" s="20"/>
      <c r="C281" s="20"/>
      <c r="D281" s="5"/>
      <c r="E281" s="20"/>
      <c r="F281" s="5"/>
      <c r="G281" s="20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20"/>
      <c r="U281" s="20"/>
      <c r="V281" s="20"/>
      <c r="W281" s="20"/>
    </row>
    <row r="282" spans="2:23" ht="15.75" customHeight="1" x14ac:dyDescent="0.25">
      <c r="B282" s="20"/>
      <c r="C282" s="20"/>
      <c r="D282" s="5"/>
      <c r="E282" s="20"/>
      <c r="F282" s="5"/>
      <c r="G282" s="20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20"/>
      <c r="U282" s="20"/>
      <c r="V282" s="20"/>
      <c r="W282" s="20"/>
    </row>
    <row r="283" spans="2:23" ht="15.75" customHeight="1" x14ac:dyDescent="0.25">
      <c r="B283" s="20"/>
      <c r="C283" s="20"/>
      <c r="D283" s="5"/>
      <c r="E283" s="20"/>
      <c r="F283" s="5"/>
      <c r="G283" s="20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20"/>
      <c r="U283" s="20"/>
      <c r="V283" s="20"/>
      <c r="W283" s="20"/>
    </row>
    <row r="284" spans="2:23" ht="15.75" customHeight="1" x14ac:dyDescent="0.25">
      <c r="B284" s="20"/>
      <c r="C284" s="20"/>
      <c r="D284" s="5"/>
      <c r="E284" s="20"/>
      <c r="F284" s="5"/>
      <c r="G284" s="20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20"/>
      <c r="U284" s="20"/>
      <c r="V284" s="20"/>
      <c r="W284" s="20"/>
    </row>
    <row r="285" spans="2:23" ht="15.75" customHeight="1" x14ac:dyDescent="0.25">
      <c r="B285" s="20"/>
      <c r="C285" s="20"/>
      <c r="D285" s="5"/>
      <c r="E285" s="20"/>
      <c r="F285" s="5"/>
      <c r="G285" s="20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20"/>
      <c r="U285" s="20"/>
      <c r="V285" s="20"/>
      <c r="W285" s="20"/>
    </row>
    <row r="286" spans="2:23" ht="15.75" customHeight="1" x14ac:dyDescent="0.25">
      <c r="B286" s="20"/>
      <c r="C286" s="20"/>
      <c r="D286" s="5"/>
      <c r="E286" s="20"/>
      <c r="F286" s="5"/>
      <c r="G286" s="20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20"/>
      <c r="U286" s="20"/>
      <c r="V286" s="20"/>
      <c r="W286" s="20"/>
    </row>
    <row r="287" spans="2:23" ht="15.75" customHeight="1" x14ac:dyDescent="0.25">
      <c r="B287" s="20"/>
      <c r="C287" s="20"/>
      <c r="D287" s="5"/>
      <c r="E287" s="20"/>
      <c r="F287" s="5"/>
      <c r="G287" s="20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20"/>
      <c r="U287" s="20"/>
      <c r="V287" s="20"/>
      <c r="W287" s="20"/>
    </row>
    <row r="288" spans="2:23" ht="15.75" customHeight="1" x14ac:dyDescent="0.25">
      <c r="B288" s="20"/>
      <c r="C288" s="20"/>
      <c r="D288" s="5"/>
      <c r="E288" s="20"/>
      <c r="F288" s="5"/>
      <c r="G288" s="20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20"/>
      <c r="U288" s="20"/>
      <c r="V288" s="20"/>
      <c r="W288" s="20"/>
    </row>
    <row r="289" spans="2:23" ht="15.75" customHeight="1" x14ac:dyDescent="0.25">
      <c r="B289" s="20"/>
      <c r="C289" s="20"/>
      <c r="D289" s="5"/>
      <c r="E289" s="20"/>
      <c r="F289" s="5"/>
      <c r="G289" s="20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20"/>
      <c r="U289" s="20"/>
      <c r="V289" s="20"/>
      <c r="W289" s="20"/>
    </row>
    <row r="290" spans="2:23" ht="15.75" customHeight="1" x14ac:dyDescent="0.25">
      <c r="B290" s="20"/>
      <c r="C290" s="20"/>
      <c r="D290" s="5"/>
      <c r="E290" s="20"/>
      <c r="F290" s="5"/>
      <c r="G290" s="20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20"/>
      <c r="U290" s="20"/>
      <c r="V290" s="20"/>
      <c r="W290" s="20"/>
    </row>
    <row r="291" spans="2:23" ht="15.75" customHeight="1" x14ac:dyDescent="0.25">
      <c r="B291" s="20"/>
      <c r="C291" s="20"/>
      <c r="D291" s="5"/>
      <c r="E291" s="20"/>
      <c r="F291" s="5"/>
      <c r="G291" s="20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20"/>
      <c r="U291" s="20"/>
      <c r="V291" s="20"/>
      <c r="W291" s="20"/>
    </row>
    <row r="292" spans="2:23" ht="15.75" customHeight="1" x14ac:dyDescent="0.25">
      <c r="B292" s="20"/>
      <c r="C292" s="20"/>
      <c r="D292" s="5"/>
      <c r="E292" s="20"/>
      <c r="F292" s="5"/>
      <c r="G292" s="20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20"/>
      <c r="U292" s="20"/>
      <c r="V292" s="20"/>
      <c r="W292" s="20"/>
    </row>
    <row r="293" spans="2:23" ht="15.75" customHeight="1" x14ac:dyDescent="0.25">
      <c r="B293" s="20"/>
      <c r="C293" s="20"/>
      <c r="D293" s="5"/>
      <c r="E293" s="20"/>
      <c r="F293" s="5"/>
      <c r="G293" s="20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20"/>
      <c r="U293" s="20"/>
      <c r="V293" s="20"/>
      <c r="W293" s="20"/>
    </row>
    <row r="294" spans="2:23" ht="15.75" customHeight="1" x14ac:dyDescent="0.25">
      <c r="B294" s="20"/>
      <c r="C294" s="20"/>
      <c r="D294" s="5"/>
      <c r="E294" s="20"/>
      <c r="F294" s="5"/>
      <c r="G294" s="20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20"/>
      <c r="U294" s="20"/>
      <c r="V294" s="20"/>
      <c r="W294" s="20"/>
    </row>
    <row r="295" spans="2:23" ht="15.75" customHeight="1" x14ac:dyDescent="0.25">
      <c r="B295" s="20"/>
      <c r="C295" s="20"/>
      <c r="D295" s="5"/>
      <c r="E295" s="20"/>
      <c r="F295" s="5"/>
      <c r="G295" s="20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20"/>
      <c r="U295" s="20"/>
      <c r="V295" s="20"/>
      <c r="W295" s="20"/>
    </row>
    <row r="296" spans="2:23" ht="15.75" customHeight="1" x14ac:dyDescent="0.25">
      <c r="B296" s="20"/>
      <c r="C296" s="20"/>
      <c r="D296" s="5"/>
      <c r="E296" s="20"/>
      <c r="F296" s="5"/>
      <c r="G296" s="20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20"/>
      <c r="U296" s="20"/>
      <c r="V296" s="20"/>
      <c r="W296" s="20"/>
    </row>
    <row r="297" spans="2:23" ht="15.75" customHeight="1" x14ac:dyDescent="0.25">
      <c r="B297" s="20"/>
      <c r="C297" s="20"/>
      <c r="D297" s="5"/>
      <c r="E297" s="20"/>
      <c r="F297" s="5"/>
      <c r="G297" s="20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20"/>
      <c r="U297" s="20"/>
      <c r="V297" s="20"/>
      <c r="W297" s="20"/>
    </row>
    <row r="298" spans="2:23" ht="15.75" customHeight="1" x14ac:dyDescent="0.25">
      <c r="B298" s="20"/>
      <c r="C298" s="20"/>
      <c r="D298" s="5"/>
      <c r="E298" s="20"/>
      <c r="F298" s="5"/>
      <c r="G298" s="20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20"/>
      <c r="U298" s="20"/>
      <c r="V298" s="20"/>
      <c r="W298" s="20"/>
    </row>
    <row r="299" spans="2:23" ht="15.75" customHeight="1" x14ac:dyDescent="0.25">
      <c r="B299" s="20"/>
      <c r="C299" s="20"/>
      <c r="D299" s="5"/>
      <c r="E299" s="20"/>
      <c r="F299" s="5"/>
      <c r="G299" s="20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20"/>
      <c r="U299" s="20"/>
      <c r="V299" s="20"/>
      <c r="W299" s="20"/>
    </row>
    <row r="300" spans="2:23" ht="15.75" customHeight="1" x14ac:dyDescent="0.25">
      <c r="B300" s="20"/>
      <c r="C300" s="20"/>
      <c r="D300" s="5"/>
      <c r="E300" s="20"/>
      <c r="F300" s="5"/>
      <c r="G300" s="20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20"/>
      <c r="U300" s="20"/>
      <c r="V300" s="20"/>
      <c r="W300" s="20"/>
    </row>
    <row r="301" spans="2:23" ht="15.75" customHeight="1" x14ac:dyDescent="0.25">
      <c r="B301" s="20"/>
      <c r="C301" s="20"/>
      <c r="D301" s="5"/>
      <c r="E301" s="20"/>
      <c r="F301" s="5"/>
      <c r="G301" s="20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20"/>
      <c r="U301" s="20"/>
      <c r="V301" s="20"/>
      <c r="W301" s="20"/>
    </row>
    <row r="302" spans="2:23" ht="15.75" customHeight="1" x14ac:dyDescent="0.25">
      <c r="B302" s="20"/>
      <c r="C302" s="20"/>
      <c r="D302" s="5"/>
      <c r="E302" s="20"/>
      <c r="F302" s="5"/>
      <c r="G302" s="20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20"/>
      <c r="U302" s="20"/>
      <c r="V302" s="20"/>
      <c r="W302" s="20"/>
    </row>
    <row r="303" spans="2:23" ht="15.75" customHeight="1" x14ac:dyDescent="0.25">
      <c r="B303" s="20"/>
      <c r="C303" s="20"/>
      <c r="D303" s="5"/>
      <c r="E303" s="20"/>
      <c r="F303" s="5"/>
      <c r="G303" s="20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20"/>
      <c r="U303" s="20"/>
      <c r="V303" s="20"/>
      <c r="W303" s="20"/>
    </row>
    <row r="304" spans="2:23" ht="15.75" customHeight="1" x14ac:dyDescent="0.25">
      <c r="B304" s="20"/>
      <c r="C304" s="20"/>
      <c r="D304" s="5"/>
      <c r="E304" s="20"/>
      <c r="F304" s="5"/>
      <c r="G304" s="20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20"/>
      <c r="U304" s="20"/>
      <c r="V304" s="20"/>
      <c r="W304" s="20"/>
    </row>
    <row r="305" spans="2:23" ht="15.75" customHeight="1" x14ac:dyDescent="0.25">
      <c r="B305" s="20"/>
      <c r="C305" s="20"/>
      <c r="D305" s="5"/>
      <c r="E305" s="20"/>
      <c r="F305" s="5"/>
      <c r="G305" s="20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20"/>
      <c r="U305" s="20"/>
      <c r="V305" s="20"/>
      <c r="W305" s="20"/>
    </row>
    <row r="306" spans="2:23" ht="15.75" customHeight="1" x14ac:dyDescent="0.25">
      <c r="B306" s="20"/>
      <c r="C306" s="20"/>
      <c r="D306" s="5"/>
      <c r="E306" s="20"/>
      <c r="F306" s="5"/>
      <c r="G306" s="20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20"/>
      <c r="U306" s="20"/>
      <c r="V306" s="20"/>
      <c r="W306" s="20"/>
    </row>
    <row r="307" spans="2:23" ht="15.75" customHeight="1" x14ac:dyDescent="0.25">
      <c r="B307" s="20"/>
      <c r="C307" s="20"/>
      <c r="D307" s="5"/>
      <c r="E307" s="20"/>
      <c r="F307" s="5"/>
      <c r="G307" s="20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20"/>
      <c r="U307" s="20"/>
      <c r="V307" s="20"/>
      <c r="W307" s="20"/>
    </row>
    <row r="308" spans="2:23" ht="15.75" customHeight="1" x14ac:dyDescent="0.25">
      <c r="B308" s="20"/>
      <c r="C308" s="20"/>
      <c r="D308" s="5"/>
      <c r="E308" s="20"/>
      <c r="F308" s="5"/>
      <c r="G308" s="20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20"/>
      <c r="U308" s="20"/>
      <c r="V308" s="20"/>
      <c r="W308" s="20"/>
    </row>
    <row r="309" spans="2:23" ht="15.75" customHeight="1" x14ac:dyDescent="0.25">
      <c r="B309" s="20"/>
      <c r="C309" s="20"/>
      <c r="D309" s="5"/>
      <c r="E309" s="20"/>
      <c r="F309" s="5"/>
      <c r="G309" s="20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20"/>
      <c r="U309" s="20"/>
      <c r="V309" s="20"/>
      <c r="W309" s="20"/>
    </row>
    <row r="310" spans="2:23" ht="15.75" customHeight="1" x14ac:dyDescent="0.25">
      <c r="B310" s="20"/>
      <c r="C310" s="20"/>
      <c r="D310" s="5"/>
      <c r="E310" s="20"/>
      <c r="F310" s="5"/>
      <c r="G310" s="20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20"/>
      <c r="U310" s="20"/>
      <c r="V310" s="20"/>
      <c r="W310" s="20"/>
    </row>
    <row r="311" spans="2:23" ht="15.75" customHeight="1" x14ac:dyDescent="0.25">
      <c r="B311" s="20"/>
      <c r="C311" s="20"/>
      <c r="D311" s="5"/>
      <c r="E311" s="20"/>
      <c r="F311" s="5"/>
      <c r="G311" s="20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20"/>
      <c r="U311" s="20"/>
      <c r="V311" s="20"/>
      <c r="W311" s="20"/>
    </row>
    <row r="312" spans="2:23" ht="15.75" customHeight="1" x14ac:dyDescent="0.25">
      <c r="B312" s="20"/>
      <c r="C312" s="20"/>
      <c r="D312" s="5"/>
      <c r="E312" s="20"/>
      <c r="F312" s="5"/>
      <c r="G312" s="20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20"/>
      <c r="U312" s="20"/>
      <c r="V312" s="20"/>
      <c r="W312" s="20"/>
    </row>
    <row r="313" spans="2:23" ht="15.75" customHeight="1" x14ac:dyDescent="0.25">
      <c r="B313" s="20"/>
      <c r="C313" s="20"/>
      <c r="D313" s="5"/>
      <c r="E313" s="20"/>
      <c r="F313" s="5"/>
      <c r="G313" s="20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20"/>
      <c r="U313" s="20"/>
      <c r="V313" s="20"/>
      <c r="W313" s="20"/>
    </row>
    <row r="314" spans="2:23" ht="15.75" customHeight="1" x14ac:dyDescent="0.25">
      <c r="B314" s="20"/>
      <c r="C314" s="20"/>
      <c r="D314" s="5"/>
      <c r="E314" s="20"/>
      <c r="F314" s="5"/>
      <c r="G314" s="20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20"/>
      <c r="U314" s="20"/>
      <c r="V314" s="20"/>
      <c r="W314" s="20"/>
    </row>
    <row r="315" spans="2:23" ht="15.75" customHeight="1" x14ac:dyDescent="0.25">
      <c r="B315" s="20"/>
      <c r="C315" s="20"/>
      <c r="D315" s="5"/>
      <c r="E315" s="20"/>
      <c r="F315" s="5"/>
      <c r="G315" s="20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20"/>
      <c r="U315" s="20"/>
      <c r="V315" s="20"/>
      <c r="W315" s="20"/>
    </row>
    <row r="316" spans="2:23" ht="15.75" customHeight="1" x14ac:dyDescent="0.25">
      <c r="B316" s="20"/>
      <c r="C316" s="20"/>
      <c r="D316" s="5"/>
      <c r="E316" s="20"/>
      <c r="F316" s="5"/>
      <c r="G316" s="20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20"/>
      <c r="U316" s="20"/>
      <c r="V316" s="20"/>
      <c r="W316" s="20"/>
    </row>
    <row r="317" spans="2:23" ht="15.75" customHeight="1" x14ac:dyDescent="0.25">
      <c r="B317" s="20"/>
      <c r="C317" s="20"/>
      <c r="D317" s="5"/>
      <c r="E317" s="20"/>
      <c r="F317" s="5"/>
      <c r="G317" s="20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20"/>
      <c r="U317" s="20"/>
      <c r="V317" s="20"/>
      <c r="W317" s="20"/>
    </row>
    <row r="318" spans="2:23" ht="15.75" customHeight="1" x14ac:dyDescent="0.25">
      <c r="B318" s="20"/>
      <c r="C318" s="20"/>
      <c r="D318" s="5"/>
      <c r="E318" s="20"/>
      <c r="F318" s="5"/>
      <c r="G318" s="20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20"/>
      <c r="U318" s="20"/>
      <c r="V318" s="20"/>
      <c r="W318" s="20"/>
    </row>
    <row r="319" spans="2:23" ht="15.75" customHeight="1" x14ac:dyDescent="0.25">
      <c r="B319" s="20"/>
      <c r="C319" s="20"/>
      <c r="D319" s="5"/>
      <c r="E319" s="20"/>
      <c r="F319" s="5"/>
      <c r="G319" s="20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20"/>
      <c r="U319" s="20"/>
      <c r="V319" s="20"/>
      <c r="W319" s="20"/>
    </row>
    <row r="320" spans="2:23" ht="15.75" customHeight="1" x14ac:dyDescent="0.25">
      <c r="B320" s="20"/>
      <c r="C320" s="20"/>
      <c r="D320" s="5"/>
      <c r="E320" s="20"/>
      <c r="F320" s="5"/>
      <c r="G320" s="20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20"/>
      <c r="U320" s="20"/>
      <c r="V320" s="20"/>
      <c r="W320" s="20"/>
    </row>
    <row r="321" spans="2:23" ht="15.75" customHeight="1" x14ac:dyDescent="0.25">
      <c r="B321" s="20"/>
      <c r="C321" s="20"/>
      <c r="D321" s="5"/>
      <c r="E321" s="20"/>
      <c r="F321" s="5"/>
      <c r="G321" s="20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20"/>
      <c r="U321" s="20"/>
      <c r="V321" s="20"/>
      <c r="W321" s="20"/>
    </row>
    <row r="322" spans="2:23" ht="15.75" customHeight="1" x14ac:dyDescent="0.25">
      <c r="B322" s="20"/>
      <c r="C322" s="20"/>
      <c r="D322" s="5"/>
      <c r="E322" s="20"/>
      <c r="F322" s="5"/>
      <c r="G322" s="20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20"/>
      <c r="U322" s="20"/>
      <c r="V322" s="20"/>
      <c r="W322" s="20"/>
    </row>
    <row r="323" spans="2:23" ht="15.75" customHeight="1" x14ac:dyDescent="0.25">
      <c r="B323" s="20"/>
      <c r="C323" s="20"/>
      <c r="D323" s="5"/>
      <c r="E323" s="20"/>
      <c r="F323" s="5"/>
      <c r="G323" s="20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20"/>
      <c r="U323" s="20"/>
      <c r="V323" s="20"/>
      <c r="W323" s="20"/>
    </row>
    <row r="324" spans="2:23" ht="15.75" customHeight="1" x14ac:dyDescent="0.25">
      <c r="B324" s="20"/>
      <c r="C324" s="20"/>
      <c r="D324" s="5"/>
      <c r="E324" s="20"/>
      <c r="F324" s="5"/>
      <c r="G324" s="20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20"/>
      <c r="U324" s="20"/>
      <c r="V324" s="20"/>
      <c r="W324" s="20"/>
    </row>
    <row r="325" spans="2:23" ht="15.75" customHeight="1" x14ac:dyDescent="0.25">
      <c r="B325" s="20"/>
      <c r="C325" s="20"/>
      <c r="D325" s="5"/>
      <c r="E325" s="20"/>
      <c r="F325" s="5"/>
      <c r="G325" s="20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20"/>
      <c r="U325" s="20"/>
      <c r="V325" s="20"/>
      <c r="W325" s="20"/>
    </row>
    <row r="326" spans="2:23" ht="15.75" customHeight="1" x14ac:dyDescent="0.25">
      <c r="B326" s="20"/>
      <c r="C326" s="20"/>
      <c r="D326" s="5"/>
      <c r="E326" s="20"/>
      <c r="F326" s="5"/>
      <c r="G326" s="20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20"/>
      <c r="U326" s="20"/>
      <c r="V326" s="20"/>
      <c r="W326" s="20"/>
    </row>
    <row r="327" spans="2:23" ht="15.75" customHeight="1" x14ac:dyDescent="0.25">
      <c r="B327" s="20"/>
      <c r="C327" s="20"/>
      <c r="D327" s="5"/>
      <c r="E327" s="20"/>
      <c r="F327" s="5"/>
      <c r="G327" s="20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20"/>
      <c r="U327" s="20"/>
      <c r="V327" s="20"/>
      <c r="W327" s="20"/>
    </row>
    <row r="328" spans="2:23" ht="15.75" customHeight="1" x14ac:dyDescent="0.25">
      <c r="B328" s="20"/>
      <c r="C328" s="20"/>
      <c r="D328" s="5"/>
      <c r="E328" s="20"/>
      <c r="F328" s="5"/>
      <c r="G328" s="20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20"/>
      <c r="U328" s="20"/>
      <c r="V328" s="20"/>
      <c r="W328" s="20"/>
    </row>
    <row r="329" spans="2:23" ht="15.75" customHeight="1" x14ac:dyDescent="0.25">
      <c r="B329" s="20"/>
      <c r="C329" s="20"/>
      <c r="D329" s="5"/>
      <c r="E329" s="20"/>
      <c r="F329" s="5"/>
      <c r="G329" s="20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20"/>
      <c r="U329" s="20"/>
      <c r="V329" s="20"/>
      <c r="W329" s="20"/>
    </row>
    <row r="330" spans="2:23" ht="15.75" customHeight="1" x14ac:dyDescent="0.25">
      <c r="B330" s="20"/>
      <c r="C330" s="20"/>
      <c r="D330" s="5"/>
      <c r="E330" s="20"/>
      <c r="F330" s="5"/>
      <c r="G330" s="20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20"/>
      <c r="U330" s="20"/>
      <c r="V330" s="20"/>
      <c r="W330" s="20"/>
    </row>
    <row r="331" spans="2:23" ht="15.75" customHeight="1" x14ac:dyDescent="0.25">
      <c r="B331" s="20"/>
      <c r="C331" s="20"/>
      <c r="D331" s="5"/>
      <c r="E331" s="20"/>
      <c r="F331" s="5"/>
      <c r="G331" s="20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20"/>
      <c r="U331" s="20"/>
      <c r="V331" s="20"/>
      <c r="W331" s="20"/>
    </row>
    <row r="332" spans="2:23" ht="15.75" customHeight="1" x14ac:dyDescent="0.25">
      <c r="B332" s="20"/>
      <c r="C332" s="20"/>
      <c r="D332" s="5"/>
      <c r="E332" s="20"/>
      <c r="F332" s="5"/>
      <c r="G332" s="20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20"/>
      <c r="U332" s="20"/>
      <c r="V332" s="20"/>
      <c r="W332" s="20"/>
    </row>
    <row r="333" spans="2:23" ht="15.75" customHeight="1" x14ac:dyDescent="0.25">
      <c r="B333" s="20"/>
      <c r="C333" s="20"/>
      <c r="D333" s="5"/>
      <c r="E333" s="20"/>
      <c r="F333" s="5"/>
      <c r="G333" s="20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20"/>
      <c r="U333" s="20"/>
      <c r="V333" s="20"/>
      <c r="W333" s="20"/>
    </row>
    <row r="334" spans="2:23" ht="15.75" customHeight="1" x14ac:dyDescent="0.25">
      <c r="B334" s="20"/>
      <c r="C334" s="20"/>
      <c r="D334" s="5"/>
      <c r="E334" s="20"/>
      <c r="F334" s="5"/>
      <c r="G334" s="20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20"/>
      <c r="U334" s="20"/>
      <c r="V334" s="20"/>
      <c r="W334" s="20"/>
    </row>
    <row r="335" spans="2:23" ht="15.75" customHeight="1" x14ac:dyDescent="0.25">
      <c r="B335" s="20"/>
      <c r="C335" s="20"/>
      <c r="D335" s="5"/>
      <c r="E335" s="20"/>
      <c r="F335" s="5"/>
      <c r="G335" s="20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20"/>
      <c r="U335" s="20"/>
      <c r="V335" s="20"/>
      <c r="W335" s="20"/>
    </row>
    <row r="336" spans="2:23" ht="15.75" customHeight="1" x14ac:dyDescent="0.25">
      <c r="B336" s="20"/>
      <c r="C336" s="20"/>
      <c r="D336" s="5"/>
      <c r="E336" s="20"/>
      <c r="F336" s="5"/>
      <c r="G336" s="20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20"/>
      <c r="U336" s="20"/>
      <c r="V336" s="20"/>
      <c r="W336" s="20"/>
    </row>
    <row r="337" spans="2:23" ht="15.75" customHeight="1" x14ac:dyDescent="0.25">
      <c r="B337" s="20"/>
      <c r="C337" s="20"/>
      <c r="D337" s="5"/>
      <c r="E337" s="20"/>
      <c r="F337" s="5"/>
      <c r="G337" s="20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20"/>
      <c r="U337" s="20"/>
      <c r="V337" s="20"/>
      <c r="W337" s="20"/>
    </row>
    <row r="338" spans="2:23" ht="15.75" customHeight="1" x14ac:dyDescent="0.25">
      <c r="B338" s="20"/>
      <c r="C338" s="20"/>
      <c r="D338" s="5"/>
      <c r="E338" s="20"/>
      <c r="F338" s="5"/>
      <c r="G338" s="20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20"/>
      <c r="U338" s="20"/>
      <c r="V338" s="20"/>
      <c r="W338" s="20"/>
    </row>
    <row r="339" spans="2:23" ht="15.75" customHeight="1" x14ac:dyDescent="0.25">
      <c r="B339" s="20"/>
      <c r="C339" s="20"/>
      <c r="D339" s="5"/>
      <c r="E339" s="20"/>
      <c r="F339" s="5"/>
      <c r="G339" s="20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20"/>
      <c r="U339" s="20"/>
      <c r="V339" s="20"/>
      <c r="W339" s="20"/>
    </row>
    <row r="340" spans="2:23" ht="15.75" customHeight="1" x14ac:dyDescent="0.25">
      <c r="B340" s="20"/>
      <c r="C340" s="20"/>
      <c r="D340" s="5"/>
      <c r="E340" s="20"/>
      <c r="F340" s="5"/>
      <c r="G340" s="20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20"/>
      <c r="U340" s="20"/>
      <c r="V340" s="20"/>
      <c r="W340" s="20"/>
    </row>
    <row r="341" spans="2:23" ht="15.75" customHeight="1" x14ac:dyDescent="0.25">
      <c r="B341" s="20"/>
      <c r="C341" s="20"/>
      <c r="D341" s="5"/>
      <c r="E341" s="20"/>
      <c r="F341" s="5"/>
      <c r="G341" s="20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20"/>
      <c r="U341" s="20"/>
      <c r="V341" s="20"/>
      <c r="W341" s="20"/>
    </row>
    <row r="342" spans="2:23" ht="15.75" customHeight="1" x14ac:dyDescent="0.25">
      <c r="B342" s="20"/>
      <c r="C342" s="20"/>
      <c r="D342" s="5"/>
      <c r="E342" s="20"/>
      <c r="F342" s="5"/>
      <c r="G342" s="20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20"/>
      <c r="U342" s="20"/>
      <c r="V342" s="20"/>
      <c r="W342" s="20"/>
    </row>
    <row r="343" spans="2:23" ht="15.75" customHeight="1" x14ac:dyDescent="0.25">
      <c r="B343" s="20"/>
      <c r="C343" s="20"/>
      <c r="D343" s="5"/>
      <c r="E343" s="20"/>
      <c r="F343" s="5"/>
      <c r="G343" s="20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20"/>
      <c r="U343" s="20"/>
      <c r="V343" s="20"/>
      <c r="W343" s="20"/>
    </row>
    <row r="344" spans="2:23" ht="15.75" customHeight="1" x14ac:dyDescent="0.25">
      <c r="B344" s="20"/>
      <c r="C344" s="20"/>
      <c r="D344" s="5"/>
      <c r="E344" s="20"/>
      <c r="F344" s="5"/>
      <c r="G344" s="20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20"/>
      <c r="U344" s="20"/>
      <c r="V344" s="20"/>
      <c r="W344" s="20"/>
    </row>
    <row r="345" spans="2:23" ht="15.75" customHeight="1" x14ac:dyDescent="0.25">
      <c r="B345" s="20"/>
      <c r="C345" s="20"/>
      <c r="D345" s="5"/>
      <c r="E345" s="20"/>
      <c r="F345" s="5"/>
      <c r="G345" s="20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20"/>
      <c r="U345" s="20"/>
      <c r="V345" s="20"/>
      <c r="W345" s="20"/>
    </row>
    <row r="346" spans="2:23" ht="15.75" customHeight="1" x14ac:dyDescent="0.25">
      <c r="B346" s="20"/>
      <c r="C346" s="20"/>
      <c r="D346" s="5"/>
      <c r="E346" s="20"/>
      <c r="F346" s="5"/>
      <c r="G346" s="20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20"/>
      <c r="U346" s="20"/>
      <c r="V346" s="20"/>
      <c r="W346" s="20"/>
    </row>
    <row r="347" spans="2:23" ht="15.75" customHeight="1" x14ac:dyDescent="0.25">
      <c r="B347" s="20"/>
      <c r="C347" s="20"/>
      <c r="D347" s="5"/>
      <c r="E347" s="20"/>
      <c r="F347" s="5"/>
      <c r="G347" s="20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20"/>
      <c r="U347" s="20"/>
      <c r="V347" s="20"/>
      <c r="W347" s="20"/>
    </row>
    <row r="348" spans="2:23" ht="15.75" customHeight="1" x14ac:dyDescent="0.25">
      <c r="B348" s="20"/>
      <c r="C348" s="20"/>
      <c r="D348" s="5"/>
      <c r="E348" s="20"/>
      <c r="F348" s="5"/>
      <c r="G348" s="20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20"/>
      <c r="U348" s="20"/>
      <c r="V348" s="20"/>
      <c r="W348" s="20"/>
    </row>
    <row r="349" spans="2:23" ht="15.75" customHeight="1" x14ac:dyDescent="0.25">
      <c r="B349" s="20"/>
      <c r="C349" s="20"/>
      <c r="D349" s="5"/>
      <c r="E349" s="20"/>
      <c r="F349" s="5"/>
      <c r="G349" s="20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20"/>
      <c r="U349" s="20"/>
      <c r="V349" s="20"/>
      <c r="W349" s="20"/>
    </row>
    <row r="350" spans="2:23" ht="15.75" customHeight="1" x14ac:dyDescent="0.25">
      <c r="B350" s="20"/>
      <c r="C350" s="20"/>
      <c r="D350" s="5"/>
      <c r="E350" s="20"/>
      <c r="F350" s="5"/>
      <c r="G350" s="20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20"/>
      <c r="U350" s="20"/>
      <c r="V350" s="20"/>
      <c r="W350" s="20"/>
    </row>
    <row r="351" spans="2:23" ht="15.75" customHeight="1" x14ac:dyDescent="0.25">
      <c r="B351" s="20"/>
      <c r="C351" s="20"/>
      <c r="D351" s="5"/>
      <c r="E351" s="20"/>
      <c r="F351" s="5"/>
      <c r="G351" s="20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20"/>
      <c r="U351" s="20"/>
      <c r="V351" s="20"/>
      <c r="W351" s="20"/>
    </row>
    <row r="352" spans="2:23" ht="15.75" customHeight="1" x14ac:dyDescent="0.25">
      <c r="B352" s="20"/>
      <c r="C352" s="20"/>
      <c r="D352" s="5"/>
      <c r="E352" s="20"/>
      <c r="F352" s="5"/>
      <c r="G352" s="20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20"/>
      <c r="U352" s="20"/>
      <c r="V352" s="20"/>
      <c r="W352" s="20"/>
    </row>
    <row r="353" spans="2:23" ht="15.75" customHeight="1" x14ac:dyDescent="0.25">
      <c r="B353" s="20"/>
      <c r="C353" s="20"/>
      <c r="D353" s="5"/>
      <c r="E353" s="20"/>
      <c r="F353" s="5"/>
      <c r="G353" s="20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20"/>
      <c r="U353" s="20"/>
      <c r="V353" s="20"/>
      <c r="W353" s="20"/>
    </row>
    <row r="354" spans="2:23" ht="15.75" customHeight="1" x14ac:dyDescent="0.25">
      <c r="B354" s="20"/>
      <c r="C354" s="20"/>
      <c r="D354" s="5"/>
      <c r="E354" s="20"/>
      <c r="F354" s="5"/>
      <c r="G354" s="20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20"/>
      <c r="U354" s="20"/>
      <c r="V354" s="20"/>
      <c r="W354" s="20"/>
    </row>
    <row r="355" spans="2:23" ht="15.75" customHeight="1" x14ac:dyDescent="0.25">
      <c r="B355" s="20"/>
      <c r="C355" s="20"/>
      <c r="D355" s="5"/>
      <c r="E355" s="20"/>
      <c r="F355" s="5"/>
      <c r="G355" s="20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20"/>
      <c r="U355" s="20"/>
      <c r="V355" s="20"/>
      <c r="W355" s="20"/>
    </row>
    <row r="356" spans="2:23" ht="15.75" customHeight="1" x14ac:dyDescent="0.25">
      <c r="B356" s="20"/>
      <c r="C356" s="20"/>
      <c r="D356" s="5"/>
      <c r="E356" s="20"/>
      <c r="F356" s="5"/>
      <c r="G356" s="20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20"/>
      <c r="U356" s="20"/>
      <c r="V356" s="20"/>
      <c r="W356" s="20"/>
    </row>
    <row r="357" spans="2:23" ht="15.75" customHeight="1" x14ac:dyDescent="0.25">
      <c r="B357" s="20"/>
      <c r="C357" s="20"/>
      <c r="D357" s="5"/>
      <c r="E357" s="20"/>
      <c r="F357" s="5"/>
      <c r="G357" s="20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20"/>
      <c r="U357" s="20"/>
      <c r="V357" s="20"/>
      <c r="W357" s="20"/>
    </row>
    <row r="358" spans="2:23" ht="15.75" customHeight="1" x14ac:dyDescent="0.25">
      <c r="B358" s="20"/>
      <c r="C358" s="20"/>
      <c r="D358" s="5"/>
      <c r="E358" s="20"/>
      <c r="F358" s="5"/>
      <c r="G358" s="20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20"/>
      <c r="U358" s="20"/>
      <c r="V358" s="20"/>
      <c r="W358" s="20"/>
    </row>
    <row r="359" spans="2:23" ht="15.75" customHeight="1" x14ac:dyDescent="0.25">
      <c r="B359" s="20"/>
      <c r="C359" s="20"/>
      <c r="D359" s="5"/>
      <c r="E359" s="20"/>
      <c r="F359" s="5"/>
      <c r="G359" s="20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20"/>
      <c r="U359" s="20"/>
      <c r="V359" s="20"/>
      <c r="W359" s="20"/>
    </row>
    <row r="360" spans="2:23" ht="15.75" customHeight="1" x14ac:dyDescent="0.25">
      <c r="B360" s="20"/>
      <c r="C360" s="20"/>
      <c r="D360" s="5"/>
      <c r="E360" s="20"/>
      <c r="F360" s="5"/>
      <c r="G360" s="20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20"/>
      <c r="U360" s="20"/>
      <c r="V360" s="20"/>
      <c r="W360" s="20"/>
    </row>
    <row r="361" spans="2:23" ht="15.75" customHeight="1" x14ac:dyDescent="0.25">
      <c r="B361" s="20"/>
      <c r="C361" s="20"/>
      <c r="D361" s="5"/>
      <c r="E361" s="20"/>
      <c r="F361" s="5"/>
      <c r="G361" s="20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20"/>
      <c r="U361" s="20"/>
      <c r="V361" s="20"/>
      <c r="W361" s="20"/>
    </row>
    <row r="362" spans="2:23" ht="15.75" customHeight="1" x14ac:dyDescent="0.25">
      <c r="B362" s="20"/>
      <c r="C362" s="20"/>
      <c r="D362" s="5"/>
      <c r="E362" s="20"/>
      <c r="F362" s="5"/>
      <c r="G362" s="20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20"/>
      <c r="U362" s="20"/>
      <c r="V362" s="20"/>
      <c r="W362" s="20"/>
    </row>
    <row r="363" spans="2:23" ht="15.75" customHeight="1" x14ac:dyDescent="0.25">
      <c r="B363" s="20"/>
      <c r="C363" s="20"/>
      <c r="D363" s="5"/>
      <c r="E363" s="20"/>
      <c r="F363" s="5"/>
      <c r="G363" s="20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20"/>
      <c r="U363" s="20"/>
      <c r="V363" s="20"/>
      <c r="W363" s="20"/>
    </row>
    <row r="364" spans="2:23" ht="15.75" customHeight="1" x14ac:dyDescent="0.25">
      <c r="B364" s="20"/>
      <c r="C364" s="20"/>
      <c r="D364" s="5"/>
      <c r="E364" s="20"/>
      <c r="F364" s="5"/>
      <c r="G364" s="20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20"/>
      <c r="U364" s="20"/>
      <c r="V364" s="20"/>
      <c r="W364" s="20"/>
    </row>
    <row r="365" spans="2:23" ht="15.75" customHeight="1" x14ac:dyDescent="0.25">
      <c r="B365" s="20"/>
      <c r="C365" s="20"/>
      <c r="D365" s="5"/>
      <c r="E365" s="20"/>
      <c r="F365" s="5"/>
      <c r="G365" s="20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20"/>
      <c r="U365" s="20"/>
      <c r="V365" s="20"/>
      <c r="W365" s="20"/>
    </row>
    <row r="366" spans="2:23" ht="15.75" customHeight="1" x14ac:dyDescent="0.25">
      <c r="B366" s="20"/>
      <c r="C366" s="20"/>
      <c r="D366" s="5"/>
      <c r="E366" s="20"/>
      <c r="F366" s="5"/>
      <c r="G366" s="20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20"/>
      <c r="U366" s="20"/>
      <c r="V366" s="20"/>
      <c r="W366" s="20"/>
    </row>
    <row r="367" spans="2:23" ht="15.75" customHeight="1" x14ac:dyDescent="0.25">
      <c r="B367" s="20"/>
      <c r="C367" s="20"/>
      <c r="D367" s="5"/>
      <c r="E367" s="20"/>
      <c r="F367" s="5"/>
      <c r="G367" s="20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20"/>
      <c r="U367" s="20"/>
      <c r="V367" s="20"/>
      <c r="W367" s="20"/>
    </row>
    <row r="368" spans="2:23" ht="15.75" customHeight="1" x14ac:dyDescent="0.25">
      <c r="B368" s="20"/>
      <c r="C368" s="20"/>
      <c r="D368" s="5"/>
      <c r="E368" s="20"/>
      <c r="F368" s="5"/>
      <c r="G368" s="20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20"/>
      <c r="U368" s="20"/>
      <c r="V368" s="20"/>
      <c r="W368" s="20"/>
    </row>
    <row r="369" spans="2:23" ht="15.75" customHeight="1" x14ac:dyDescent="0.25">
      <c r="B369" s="20"/>
      <c r="C369" s="20"/>
      <c r="D369" s="5"/>
      <c r="E369" s="20"/>
      <c r="F369" s="5"/>
      <c r="G369" s="20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20"/>
      <c r="U369" s="20"/>
      <c r="V369" s="20"/>
      <c r="W369" s="20"/>
    </row>
    <row r="370" spans="2:23" ht="15.75" customHeight="1" x14ac:dyDescent="0.25">
      <c r="B370" s="20"/>
      <c r="C370" s="20"/>
      <c r="D370" s="5"/>
      <c r="E370" s="20"/>
      <c r="F370" s="5"/>
      <c r="G370" s="20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20"/>
      <c r="U370" s="20"/>
      <c r="V370" s="20"/>
      <c r="W370" s="20"/>
    </row>
    <row r="371" spans="2:23" ht="15.75" customHeight="1" x14ac:dyDescent="0.25">
      <c r="B371" s="20"/>
      <c r="C371" s="20"/>
      <c r="D371" s="5"/>
      <c r="E371" s="20"/>
      <c r="F371" s="5"/>
      <c r="G371" s="20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20"/>
      <c r="U371" s="20"/>
      <c r="V371" s="20"/>
      <c r="W371" s="20"/>
    </row>
    <row r="372" spans="2:23" ht="15.75" customHeight="1" x14ac:dyDescent="0.25">
      <c r="B372" s="20"/>
      <c r="C372" s="20"/>
      <c r="D372" s="5"/>
      <c r="E372" s="20"/>
      <c r="F372" s="5"/>
      <c r="G372" s="20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20"/>
      <c r="U372" s="20"/>
      <c r="V372" s="20"/>
      <c r="W372" s="20"/>
    </row>
    <row r="373" spans="2:23" ht="15.75" customHeight="1" x14ac:dyDescent="0.25">
      <c r="B373" s="20"/>
      <c r="C373" s="20"/>
      <c r="D373" s="5"/>
      <c r="E373" s="20"/>
      <c r="F373" s="5"/>
      <c r="G373" s="20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20"/>
      <c r="U373" s="20"/>
      <c r="V373" s="20"/>
      <c r="W373" s="20"/>
    </row>
    <row r="374" spans="2:23" ht="15.75" customHeight="1" x14ac:dyDescent="0.25">
      <c r="B374" s="20"/>
      <c r="C374" s="20"/>
      <c r="D374" s="5"/>
      <c r="E374" s="20"/>
      <c r="F374" s="5"/>
      <c r="G374" s="20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20"/>
      <c r="U374" s="20"/>
      <c r="V374" s="20"/>
      <c r="W374" s="20"/>
    </row>
    <row r="375" spans="2:23" ht="15.75" customHeight="1" x14ac:dyDescent="0.25">
      <c r="B375" s="20"/>
      <c r="C375" s="20"/>
      <c r="D375" s="5"/>
      <c r="E375" s="20"/>
      <c r="F375" s="5"/>
      <c r="G375" s="20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20"/>
      <c r="U375" s="20"/>
      <c r="V375" s="20"/>
      <c r="W375" s="20"/>
    </row>
    <row r="376" spans="2:23" ht="15.75" customHeight="1" x14ac:dyDescent="0.25">
      <c r="B376" s="20"/>
      <c r="C376" s="20"/>
      <c r="D376" s="5"/>
      <c r="E376" s="20"/>
      <c r="F376" s="5"/>
      <c r="G376" s="20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20"/>
      <c r="U376" s="20"/>
      <c r="V376" s="20"/>
      <c r="W376" s="20"/>
    </row>
    <row r="377" spans="2:23" ht="15.75" customHeight="1" x14ac:dyDescent="0.25">
      <c r="B377" s="20"/>
      <c r="C377" s="20"/>
      <c r="D377" s="5"/>
      <c r="E377" s="20"/>
      <c r="F377" s="5"/>
      <c r="G377" s="20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20"/>
      <c r="U377" s="20"/>
      <c r="V377" s="20"/>
      <c r="W377" s="20"/>
    </row>
    <row r="378" spans="2:23" ht="15.75" customHeight="1" x14ac:dyDescent="0.25">
      <c r="B378" s="20"/>
      <c r="C378" s="20"/>
      <c r="D378" s="5"/>
      <c r="E378" s="20"/>
      <c r="F378" s="5"/>
      <c r="G378" s="20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20"/>
      <c r="U378" s="20"/>
      <c r="V378" s="20"/>
      <c r="W378" s="20"/>
    </row>
    <row r="379" spans="2:23" ht="15.75" customHeight="1" x14ac:dyDescent="0.25">
      <c r="B379" s="20"/>
      <c r="C379" s="20"/>
      <c r="D379" s="5"/>
      <c r="E379" s="20"/>
      <c r="F379" s="5"/>
      <c r="G379" s="20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20"/>
      <c r="U379" s="20"/>
      <c r="V379" s="20"/>
      <c r="W379" s="20"/>
    </row>
    <row r="380" spans="2:23" ht="15.75" customHeight="1" x14ac:dyDescent="0.25">
      <c r="B380" s="20"/>
      <c r="C380" s="20"/>
      <c r="D380" s="5"/>
      <c r="E380" s="20"/>
      <c r="F380" s="5"/>
      <c r="G380" s="20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20"/>
      <c r="U380" s="20"/>
      <c r="V380" s="20"/>
      <c r="W380" s="20"/>
    </row>
    <row r="381" spans="2:23" ht="15.75" customHeight="1" x14ac:dyDescent="0.25">
      <c r="B381" s="20"/>
      <c r="C381" s="20"/>
      <c r="D381" s="5"/>
      <c r="E381" s="20"/>
      <c r="F381" s="5"/>
      <c r="G381" s="20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20"/>
      <c r="U381" s="20"/>
      <c r="V381" s="20"/>
      <c r="W381" s="20"/>
    </row>
    <row r="382" spans="2:23" ht="15.75" customHeight="1" x14ac:dyDescent="0.25">
      <c r="B382" s="20"/>
      <c r="C382" s="20"/>
      <c r="D382" s="5"/>
      <c r="E382" s="20"/>
      <c r="F382" s="5"/>
      <c r="G382" s="20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20"/>
      <c r="U382" s="20"/>
      <c r="V382" s="20"/>
      <c r="W382" s="20"/>
    </row>
    <row r="383" spans="2:23" ht="15.75" customHeight="1" x14ac:dyDescent="0.25">
      <c r="B383" s="20"/>
      <c r="C383" s="20"/>
      <c r="D383" s="5"/>
      <c r="E383" s="20"/>
      <c r="F383" s="5"/>
      <c r="G383" s="20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20"/>
      <c r="U383" s="20"/>
      <c r="V383" s="20"/>
      <c r="W383" s="20"/>
    </row>
    <row r="384" spans="2:23" ht="15.75" customHeight="1" x14ac:dyDescent="0.25">
      <c r="B384" s="20"/>
      <c r="C384" s="20"/>
      <c r="D384" s="5"/>
      <c r="E384" s="20"/>
      <c r="F384" s="5"/>
      <c r="G384" s="20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20"/>
      <c r="U384" s="20"/>
      <c r="V384" s="20"/>
      <c r="W384" s="20"/>
    </row>
    <row r="385" spans="2:23" ht="15.75" customHeight="1" x14ac:dyDescent="0.25">
      <c r="B385" s="20"/>
      <c r="C385" s="20"/>
      <c r="D385" s="5"/>
      <c r="E385" s="20"/>
      <c r="F385" s="5"/>
      <c r="G385" s="20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20"/>
      <c r="U385" s="20"/>
      <c r="V385" s="20"/>
      <c r="W385" s="20"/>
    </row>
    <row r="386" spans="2:23" ht="15.75" customHeight="1" x14ac:dyDescent="0.25">
      <c r="B386" s="20"/>
      <c r="C386" s="20"/>
      <c r="D386" s="5"/>
      <c r="E386" s="20"/>
      <c r="F386" s="5"/>
      <c r="G386" s="20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20"/>
      <c r="U386" s="20"/>
      <c r="V386" s="20"/>
      <c r="W386" s="20"/>
    </row>
    <row r="387" spans="2:23" ht="15.75" customHeight="1" x14ac:dyDescent="0.25">
      <c r="B387" s="20"/>
      <c r="C387" s="20"/>
      <c r="D387" s="5"/>
      <c r="E387" s="20"/>
      <c r="F387" s="5"/>
      <c r="G387" s="20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20"/>
      <c r="U387" s="20"/>
      <c r="V387" s="20"/>
      <c r="W387" s="20"/>
    </row>
    <row r="388" spans="2:23" ht="15.75" customHeight="1" x14ac:dyDescent="0.25">
      <c r="B388" s="20"/>
      <c r="C388" s="20"/>
      <c r="D388" s="5"/>
      <c r="E388" s="20"/>
      <c r="F388" s="5"/>
      <c r="G388" s="20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20"/>
      <c r="U388" s="20"/>
      <c r="V388" s="20"/>
      <c r="W388" s="20"/>
    </row>
    <row r="389" spans="2:23" ht="15.75" customHeight="1" x14ac:dyDescent="0.25">
      <c r="B389" s="20"/>
      <c r="C389" s="20"/>
      <c r="D389" s="5"/>
      <c r="E389" s="20"/>
      <c r="F389" s="5"/>
      <c r="G389" s="20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20"/>
      <c r="U389" s="20"/>
      <c r="V389" s="20"/>
      <c r="W389" s="20"/>
    </row>
    <row r="390" spans="2:23" ht="15.75" customHeight="1" x14ac:dyDescent="0.25">
      <c r="B390" s="20"/>
      <c r="C390" s="20"/>
      <c r="D390" s="5"/>
      <c r="E390" s="20"/>
      <c r="F390" s="5"/>
      <c r="G390" s="20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20"/>
      <c r="U390" s="20"/>
      <c r="V390" s="20"/>
      <c r="W390" s="20"/>
    </row>
    <row r="391" spans="2:23" ht="15.75" customHeight="1" x14ac:dyDescent="0.25">
      <c r="B391" s="20"/>
      <c r="C391" s="20"/>
      <c r="D391" s="5"/>
      <c r="E391" s="20"/>
      <c r="F391" s="5"/>
      <c r="G391" s="20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20"/>
      <c r="U391" s="20"/>
      <c r="V391" s="20"/>
      <c r="W391" s="20"/>
    </row>
    <row r="392" spans="2:23" ht="15.75" customHeight="1" x14ac:dyDescent="0.25">
      <c r="B392" s="20"/>
      <c r="C392" s="20"/>
      <c r="D392" s="5"/>
      <c r="E392" s="20"/>
      <c r="F392" s="5"/>
      <c r="G392" s="20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20"/>
      <c r="U392" s="20"/>
      <c r="V392" s="20"/>
      <c r="W392" s="20"/>
    </row>
    <row r="393" spans="2:23" ht="15.75" customHeight="1" x14ac:dyDescent="0.25">
      <c r="B393" s="20"/>
      <c r="C393" s="20"/>
      <c r="D393" s="5"/>
      <c r="E393" s="20"/>
      <c r="F393" s="5"/>
      <c r="G393" s="20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20"/>
      <c r="U393" s="20"/>
      <c r="V393" s="20"/>
      <c r="W393" s="20"/>
    </row>
    <row r="394" spans="2:23" ht="15.75" customHeight="1" x14ac:dyDescent="0.25">
      <c r="B394" s="20"/>
      <c r="C394" s="20"/>
      <c r="D394" s="5"/>
      <c r="E394" s="20"/>
      <c r="F394" s="5"/>
      <c r="G394" s="20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20"/>
      <c r="U394" s="20"/>
      <c r="V394" s="20"/>
      <c r="W394" s="20"/>
    </row>
    <row r="395" spans="2:23" ht="15.75" customHeight="1" x14ac:dyDescent="0.25">
      <c r="B395" s="20"/>
      <c r="C395" s="20"/>
      <c r="D395" s="5"/>
      <c r="E395" s="20"/>
      <c r="F395" s="5"/>
      <c r="G395" s="20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20"/>
      <c r="U395" s="20"/>
      <c r="V395" s="20"/>
      <c r="W395" s="20"/>
    </row>
    <row r="396" spans="2:23" ht="15.75" customHeight="1" x14ac:dyDescent="0.25">
      <c r="B396" s="20"/>
      <c r="C396" s="20"/>
      <c r="D396" s="5"/>
      <c r="E396" s="20"/>
      <c r="F396" s="5"/>
      <c r="G396" s="20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20"/>
      <c r="U396" s="20"/>
      <c r="V396" s="20"/>
      <c r="W396" s="20"/>
    </row>
    <row r="397" spans="2:23" ht="15.75" customHeight="1" x14ac:dyDescent="0.25">
      <c r="B397" s="20"/>
      <c r="C397" s="20"/>
      <c r="D397" s="5"/>
      <c r="E397" s="20"/>
      <c r="F397" s="5"/>
      <c r="G397" s="20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20"/>
      <c r="U397" s="20"/>
      <c r="V397" s="20"/>
      <c r="W397" s="20"/>
    </row>
    <row r="398" spans="2:23" ht="15.75" customHeight="1" x14ac:dyDescent="0.25">
      <c r="B398" s="20"/>
      <c r="C398" s="20"/>
      <c r="D398" s="5"/>
      <c r="E398" s="20"/>
      <c r="F398" s="5"/>
      <c r="G398" s="20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20"/>
      <c r="U398" s="20"/>
      <c r="V398" s="20"/>
      <c r="W398" s="20"/>
    </row>
    <row r="399" spans="2:23" ht="15.75" customHeight="1" x14ac:dyDescent="0.25">
      <c r="B399" s="20"/>
      <c r="C399" s="20"/>
      <c r="D399" s="5"/>
      <c r="E399" s="20"/>
      <c r="F399" s="5"/>
      <c r="G399" s="20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20"/>
      <c r="U399" s="20"/>
      <c r="V399" s="20"/>
      <c r="W399" s="20"/>
    </row>
    <row r="400" spans="2:23" ht="15.75" customHeight="1" x14ac:dyDescent="0.25">
      <c r="B400" s="20"/>
      <c r="C400" s="20"/>
      <c r="D400" s="5"/>
      <c r="E400" s="20"/>
      <c r="F400" s="5"/>
      <c r="G400" s="20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20"/>
      <c r="U400" s="20"/>
      <c r="V400" s="20"/>
      <c r="W400" s="20"/>
    </row>
    <row r="401" spans="2:23" ht="15.75" customHeight="1" x14ac:dyDescent="0.25">
      <c r="B401" s="20"/>
      <c r="C401" s="20"/>
      <c r="D401" s="5"/>
      <c r="E401" s="20"/>
      <c r="F401" s="5"/>
      <c r="G401" s="20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20"/>
      <c r="U401" s="20"/>
      <c r="V401" s="20"/>
      <c r="W401" s="20"/>
    </row>
    <row r="402" spans="2:23" ht="15.75" customHeight="1" x14ac:dyDescent="0.25">
      <c r="B402" s="20"/>
      <c r="C402" s="20"/>
      <c r="D402" s="5"/>
      <c r="E402" s="20"/>
      <c r="F402" s="5"/>
      <c r="G402" s="20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20"/>
      <c r="U402" s="20"/>
      <c r="V402" s="20"/>
      <c r="W402" s="20"/>
    </row>
    <row r="403" spans="2:23" ht="15.75" customHeight="1" x14ac:dyDescent="0.25">
      <c r="B403" s="20"/>
      <c r="C403" s="20"/>
      <c r="D403" s="5"/>
      <c r="E403" s="20"/>
      <c r="F403" s="5"/>
      <c r="G403" s="20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20"/>
      <c r="U403" s="20"/>
      <c r="V403" s="20"/>
      <c r="W403" s="20"/>
    </row>
    <row r="404" spans="2:23" ht="15.75" customHeight="1" x14ac:dyDescent="0.25">
      <c r="B404" s="20"/>
      <c r="C404" s="20"/>
      <c r="D404" s="5"/>
      <c r="E404" s="20"/>
      <c r="F404" s="5"/>
      <c r="G404" s="20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20"/>
      <c r="U404" s="20"/>
      <c r="V404" s="20"/>
      <c r="W404" s="20"/>
    </row>
    <row r="405" spans="2:23" ht="15.75" customHeight="1" x14ac:dyDescent="0.25">
      <c r="B405" s="20"/>
      <c r="C405" s="20"/>
      <c r="D405" s="5"/>
      <c r="E405" s="20"/>
      <c r="F405" s="5"/>
      <c r="G405" s="20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20"/>
      <c r="U405" s="20"/>
      <c r="V405" s="20"/>
      <c r="W405" s="20"/>
    </row>
    <row r="406" spans="2:23" ht="15.75" customHeight="1" x14ac:dyDescent="0.25">
      <c r="B406" s="20"/>
      <c r="C406" s="20"/>
      <c r="D406" s="5"/>
      <c r="E406" s="20"/>
      <c r="F406" s="5"/>
      <c r="G406" s="20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20"/>
      <c r="U406" s="20"/>
      <c r="V406" s="20"/>
      <c r="W406" s="20"/>
    </row>
    <row r="407" spans="2:23" ht="15.75" customHeight="1" x14ac:dyDescent="0.25">
      <c r="B407" s="20"/>
      <c r="C407" s="20"/>
      <c r="D407" s="5"/>
      <c r="E407" s="20"/>
      <c r="F407" s="5"/>
      <c r="G407" s="20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20"/>
      <c r="U407" s="20"/>
      <c r="V407" s="20"/>
      <c r="W407" s="20"/>
    </row>
    <row r="408" spans="2:23" ht="15.75" customHeight="1" x14ac:dyDescent="0.25">
      <c r="B408" s="20"/>
      <c r="C408" s="20"/>
      <c r="D408" s="5"/>
      <c r="E408" s="20"/>
      <c r="F408" s="5"/>
      <c r="G408" s="20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20"/>
      <c r="U408" s="20"/>
      <c r="V408" s="20"/>
      <c r="W408" s="20"/>
    </row>
    <row r="409" spans="2:23" ht="15.75" customHeight="1" x14ac:dyDescent="0.25">
      <c r="B409" s="20"/>
      <c r="C409" s="20"/>
      <c r="D409" s="5"/>
      <c r="E409" s="20"/>
      <c r="F409" s="5"/>
      <c r="G409" s="20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20"/>
      <c r="U409" s="20"/>
      <c r="V409" s="20"/>
      <c r="W409" s="20"/>
    </row>
    <row r="410" spans="2:23" ht="15.75" customHeight="1" x14ac:dyDescent="0.25">
      <c r="B410" s="20"/>
      <c r="C410" s="20"/>
      <c r="D410" s="5"/>
      <c r="E410" s="20"/>
      <c r="F410" s="5"/>
      <c r="G410" s="20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20"/>
      <c r="U410" s="20"/>
      <c r="V410" s="20"/>
      <c r="W410" s="20"/>
    </row>
    <row r="411" spans="2:23" ht="15.75" customHeight="1" x14ac:dyDescent="0.25">
      <c r="B411" s="20"/>
      <c r="C411" s="20"/>
      <c r="D411" s="5"/>
      <c r="E411" s="20"/>
      <c r="F411" s="5"/>
      <c r="G411" s="20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20"/>
      <c r="U411" s="20"/>
      <c r="V411" s="20"/>
      <c r="W411" s="20"/>
    </row>
    <row r="412" spans="2:23" ht="15.75" customHeight="1" x14ac:dyDescent="0.25">
      <c r="B412" s="20"/>
      <c r="C412" s="20"/>
      <c r="D412" s="5"/>
      <c r="E412" s="20"/>
      <c r="F412" s="5"/>
      <c r="G412" s="20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20"/>
      <c r="U412" s="20"/>
      <c r="V412" s="20"/>
      <c r="W412" s="20"/>
    </row>
    <row r="413" spans="2:23" ht="15.75" customHeight="1" x14ac:dyDescent="0.25">
      <c r="B413" s="20"/>
      <c r="C413" s="20"/>
      <c r="D413" s="5"/>
      <c r="E413" s="20"/>
      <c r="F413" s="5"/>
      <c r="G413" s="20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20"/>
      <c r="U413" s="20"/>
      <c r="V413" s="20"/>
      <c r="W413" s="20"/>
    </row>
    <row r="414" spans="2:23" ht="15.75" customHeight="1" x14ac:dyDescent="0.25">
      <c r="B414" s="20"/>
      <c r="C414" s="20"/>
      <c r="D414" s="5"/>
      <c r="E414" s="20"/>
      <c r="F414" s="5"/>
      <c r="G414" s="20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20"/>
      <c r="U414" s="20"/>
      <c r="V414" s="20"/>
      <c r="W414" s="20"/>
    </row>
    <row r="415" spans="2:23" ht="15.75" customHeight="1" x14ac:dyDescent="0.25">
      <c r="B415" s="20"/>
      <c r="C415" s="20"/>
      <c r="D415" s="5"/>
      <c r="E415" s="20"/>
      <c r="F415" s="5"/>
      <c r="G415" s="20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20"/>
      <c r="U415" s="20"/>
      <c r="V415" s="20"/>
      <c r="W415" s="20"/>
    </row>
    <row r="416" spans="2:23" ht="15.75" customHeight="1" x14ac:dyDescent="0.25">
      <c r="B416" s="20"/>
      <c r="C416" s="20"/>
      <c r="D416" s="5"/>
      <c r="E416" s="20"/>
      <c r="F416" s="5"/>
      <c r="G416" s="20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20"/>
      <c r="U416" s="20"/>
      <c r="V416" s="20"/>
      <c r="W416" s="20"/>
    </row>
    <row r="417" spans="2:23" ht="15.75" customHeight="1" x14ac:dyDescent="0.25">
      <c r="B417" s="20"/>
      <c r="C417" s="20"/>
      <c r="D417" s="5"/>
      <c r="E417" s="20"/>
      <c r="F417" s="5"/>
      <c r="G417" s="20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20"/>
      <c r="U417" s="20"/>
      <c r="V417" s="20"/>
      <c r="W417" s="20"/>
    </row>
    <row r="418" spans="2:23" ht="15.75" customHeight="1" x14ac:dyDescent="0.25">
      <c r="B418" s="20"/>
      <c r="C418" s="20"/>
      <c r="D418" s="5"/>
      <c r="E418" s="20"/>
      <c r="F418" s="5"/>
      <c r="G418" s="20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20"/>
      <c r="U418" s="20"/>
      <c r="V418" s="20"/>
      <c r="W418" s="20"/>
    </row>
    <row r="419" spans="2:23" ht="15.75" customHeight="1" x14ac:dyDescent="0.25">
      <c r="B419" s="20"/>
      <c r="C419" s="20"/>
      <c r="D419" s="5"/>
      <c r="E419" s="20"/>
      <c r="F419" s="5"/>
      <c r="G419" s="20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20"/>
      <c r="U419" s="20"/>
      <c r="V419" s="20"/>
      <c r="W419" s="20"/>
    </row>
    <row r="420" spans="2:23" ht="15.75" customHeight="1" x14ac:dyDescent="0.25">
      <c r="B420" s="20"/>
      <c r="C420" s="20"/>
      <c r="D420" s="5"/>
      <c r="E420" s="20"/>
      <c r="F420" s="5"/>
      <c r="G420" s="20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20"/>
      <c r="U420" s="20"/>
      <c r="V420" s="20"/>
      <c r="W420" s="20"/>
    </row>
    <row r="421" spans="2:23" ht="15.75" customHeight="1" x14ac:dyDescent="0.25">
      <c r="B421" s="20"/>
      <c r="C421" s="20"/>
      <c r="D421" s="5"/>
      <c r="E421" s="20"/>
      <c r="F421" s="5"/>
      <c r="G421" s="20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20"/>
      <c r="U421" s="20"/>
      <c r="V421" s="20"/>
      <c r="W421" s="20"/>
    </row>
    <row r="422" spans="2:23" ht="15.75" customHeight="1" x14ac:dyDescent="0.25">
      <c r="B422" s="20"/>
      <c r="C422" s="20"/>
      <c r="D422" s="5"/>
      <c r="E422" s="20"/>
      <c r="F422" s="5"/>
      <c r="G422" s="20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20"/>
      <c r="U422" s="20"/>
      <c r="V422" s="20"/>
      <c r="W422" s="20"/>
    </row>
    <row r="423" spans="2:23" ht="15.75" customHeight="1" x14ac:dyDescent="0.25">
      <c r="B423" s="20"/>
      <c r="C423" s="20"/>
      <c r="D423" s="5"/>
      <c r="E423" s="20"/>
      <c r="F423" s="5"/>
      <c r="G423" s="20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20"/>
      <c r="U423" s="20"/>
      <c r="V423" s="20"/>
      <c r="W423" s="20"/>
    </row>
    <row r="424" spans="2:23" ht="15.75" customHeight="1" x14ac:dyDescent="0.25">
      <c r="B424" s="20"/>
      <c r="C424" s="20"/>
      <c r="D424" s="5"/>
      <c r="E424" s="20"/>
      <c r="F424" s="5"/>
      <c r="G424" s="20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20"/>
      <c r="U424" s="20"/>
      <c r="V424" s="20"/>
      <c r="W424" s="20"/>
    </row>
    <row r="425" spans="2:23" ht="15.75" customHeight="1" x14ac:dyDescent="0.25">
      <c r="B425" s="20"/>
      <c r="C425" s="20"/>
      <c r="D425" s="5"/>
      <c r="E425" s="20"/>
      <c r="F425" s="5"/>
      <c r="G425" s="20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20"/>
      <c r="U425" s="20"/>
      <c r="V425" s="20"/>
      <c r="W425" s="20"/>
    </row>
    <row r="426" spans="2:23" ht="15.75" customHeight="1" x14ac:dyDescent="0.25">
      <c r="B426" s="20"/>
      <c r="C426" s="20"/>
      <c r="D426" s="5"/>
      <c r="E426" s="20"/>
      <c r="F426" s="5"/>
      <c r="G426" s="20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20"/>
      <c r="U426" s="20"/>
      <c r="V426" s="20"/>
      <c r="W426" s="20"/>
    </row>
    <row r="427" spans="2:23" ht="15.75" customHeight="1" x14ac:dyDescent="0.25">
      <c r="B427" s="20"/>
      <c r="C427" s="20"/>
      <c r="D427" s="5"/>
      <c r="E427" s="20"/>
      <c r="F427" s="5"/>
      <c r="G427" s="20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20"/>
      <c r="U427" s="20"/>
      <c r="V427" s="20"/>
      <c r="W427" s="20"/>
    </row>
    <row r="428" spans="2:23" ht="15.75" customHeight="1" x14ac:dyDescent="0.25">
      <c r="B428" s="20"/>
      <c r="C428" s="20"/>
      <c r="D428" s="5"/>
      <c r="E428" s="20"/>
      <c r="F428" s="5"/>
      <c r="G428" s="20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20"/>
      <c r="U428" s="20"/>
      <c r="V428" s="20"/>
      <c r="W428" s="20"/>
    </row>
    <row r="429" spans="2:23" ht="15.75" customHeight="1" x14ac:dyDescent="0.25">
      <c r="B429" s="20"/>
      <c r="C429" s="20"/>
      <c r="D429" s="5"/>
      <c r="E429" s="20"/>
      <c r="F429" s="5"/>
      <c r="G429" s="20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20"/>
      <c r="U429" s="20"/>
      <c r="V429" s="20"/>
      <c r="W429" s="20"/>
    </row>
    <row r="430" spans="2:23" ht="15.75" customHeight="1" x14ac:dyDescent="0.25">
      <c r="B430" s="20"/>
      <c r="C430" s="20"/>
      <c r="D430" s="5"/>
      <c r="E430" s="20"/>
      <c r="F430" s="5"/>
      <c r="G430" s="20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20"/>
      <c r="U430" s="20"/>
      <c r="V430" s="20"/>
      <c r="W430" s="20"/>
    </row>
    <row r="431" spans="2:23" ht="15.75" customHeight="1" x14ac:dyDescent="0.25">
      <c r="B431" s="20"/>
      <c r="C431" s="20"/>
      <c r="D431" s="5"/>
      <c r="E431" s="20"/>
      <c r="F431" s="5"/>
      <c r="G431" s="20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20"/>
      <c r="U431" s="20"/>
      <c r="V431" s="20"/>
      <c r="W431" s="20"/>
    </row>
    <row r="432" spans="2:23" ht="15.75" customHeight="1" x14ac:dyDescent="0.25">
      <c r="B432" s="20"/>
      <c r="C432" s="20"/>
      <c r="D432" s="5"/>
      <c r="E432" s="20"/>
      <c r="F432" s="5"/>
      <c r="G432" s="20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20"/>
      <c r="U432" s="20"/>
      <c r="V432" s="20"/>
      <c r="W432" s="20"/>
    </row>
    <row r="433" spans="2:23" ht="15.75" customHeight="1" x14ac:dyDescent="0.25">
      <c r="B433" s="20"/>
      <c r="C433" s="20"/>
      <c r="D433" s="5"/>
      <c r="E433" s="20"/>
      <c r="F433" s="5"/>
      <c r="G433" s="20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20"/>
      <c r="U433" s="20"/>
      <c r="V433" s="20"/>
      <c r="W433" s="20"/>
    </row>
    <row r="434" spans="2:23" ht="15.75" customHeight="1" x14ac:dyDescent="0.25">
      <c r="B434" s="20"/>
      <c r="C434" s="20"/>
      <c r="D434" s="5"/>
      <c r="E434" s="20"/>
      <c r="F434" s="5"/>
      <c r="G434" s="20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20"/>
      <c r="U434" s="20"/>
      <c r="V434" s="20"/>
      <c r="W434" s="20"/>
    </row>
    <row r="435" spans="2:23" ht="15.75" customHeight="1" x14ac:dyDescent="0.25">
      <c r="B435" s="20"/>
      <c r="C435" s="20"/>
      <c r="D435" s="5"/>
      <c r="E435" s="20"/>
      <c r="F435" s="5"/>
      <c r="G435" s="20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20"/>
      <c r="U435" s="20"/>
      <c r="V435" s="20"/>
      <c r="W435" s="20"/>
    </row>
    <row r="436" spans="2:23" ht="15.75" customHeight="1" x14ac:dyDescent="0.25">
      <c r="B436" s="20"/>
      <c r="C436" s="20"/>
      <c r="D436" s="5"/>
      <c r="E436" s="20"/>
      <c r="F436" s="5"/>
      <c r="G436" s="20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20"/>
      <c r="U436" s="20"/>
      <c r="V436" s="20"/>
      <c r="W436" s="20"/>
    </row>
    <row r="437" spans="2:23" ht="15.75" customHeight="1" x14ac:dyDescent="0.25">
      <c r="B437" s="20"/>
      <c r="C437" s="20"/>
      <c r="D437" s="5"/>
      <c r="E437" s="20"/>
      <c r="F437" s="5"/>
      <c r="G437" s="20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20"/>
      <c r="U437" s="20"/>
      <c r="V437" s="20"/>
      <c r="W437" s="20"/>
    </row>
    <row r="438" spans="2:23" ht="15.75" customHeight="1" x14ac:dyDescent="0.25">
      <c r="B438" s="20"/>
      <c r="C438" s="20"/>
      <c r="D438" s="5"/>
      <c r="E438" s="20"/>
      <c r="F438" s="5"/>
      <c r="G438" s="20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20"/>
      <c r="U438" s="20"/>
      <c r="V438" s="20"/>
      <c r="W438" s="20"/>
    </row>
    <row r="439" spans="2:23" ht="15.75" customHeight="1" x14ac:dyDescent="0.25">
      <c r="B439" s="20"/>
      <c r="C439" s="20"/>
      <c r="D439" s="5"/>
      <c r="E439" s="20"/>
      <c r="F439" s="5"/>
      <c r="G439" s="20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20"/>
      <c r="U439" s="20"/>
      <c r="V439" s="20"/>
      <c r="W439" s="20"/>
    </row>
    <row r="440" spans="2:23" ht="15.75" customHeight="1" x14ac:dyDescent="0.25">
      <c r="B440" s="20"/>
      <c r="C440" s="20"/>
      <c r="D440" s="5"/>
      <c r="E440" s="20"/>
      <c r="F440" s="5"/>
      <c r="G440" s="20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20"/>
      <c r="U440" s="20"/>
      <c r="V440" s="20"/>
      <c r="W440" s="20"/>
    </row>
    <row r="441" spans="2:23" ht="15.75" customHeight="1" x14ac:dyDescent="0.25">
      <c r="B441" s="20"/>
      <c r="C441" s="20"/>
      <c r="D441" s="5"/>
      <c r="E441" s="20"/>
      <c r="F441" s="5"/>
      <c r="G441" s="20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20"/>
      <c r="U441" s="20"/>
      <c r="V441" s="20"/>
      <c r="W441" s="20"/>
    </row>
    <row r="442" spans="2:23" ht="15.75" customHeight="1" x14ac:dyDescent="0.25">
      <c r="B442" s="20"/>
      <c r="C442" s="20"/>
      <c r="D442" s="5"/>
      <c r="E442" s="20"/>
      <c r="F442" s="5"/>
      <c r="G442" s="20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20"/>
      <c r="U442" s="20"/>
      <c r="V442" s="20"/>
      <c r="W442" s="20"/>
    </row>
    <row r="443" spans="2:23" ht="15.75" customHeight="1" x14ac:dyDescent="0.25">
      <c r="B443" s="20"/>
      <c r="C443" s="20"/>
      <c r="D443" s="5"/>
      <c r="E443" s="20"/>
      <c r="F443" s="5"/>
      <c r="G443" s="20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20"/>
      <c r="U443" s="20"/>
      <c r="V443" s="20"/>
      <c r="W443" s="20"/>
    </row>
    <row r="444" spans="2:23" ht="15.75" customHeight="1" x14ac:dyDescent="0.25">
      <c r="B444" s="20"/>
      <c r="C444" s="20"/>
      <c r="D444" s="5"/>
      <c r="E444" s="20"/>
      <c r="F444" s="5"/>
      <c r="G444" s="20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20"/>
      <c r="U444" s="20"/>
      <c r="V444" s="20"/>
      <c r="W444" s="20"/>
    </row>
    <row r="445" spans="2:23" ht="15.75" customHeight="1" x14ac:dyDescent="0.25">
      <c r="B445" s="20"/>
      <c r="C445" s="20"/>
      <c r="D445" s="5"/>
      <c r="E445" s="20"/>
      <c r="F445" s="5"/>
      <c r="G445" s="20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20"/>
      <c r="U445" s="20"/>
      <c r="V445" s="20"/>
      <c r="W445" s="20"/>
    </row>
    <row r="446" spans="2:23" ht="15.75" customHeight="1" x14ac:dyDescent="0.25">
      <c r="B446" s="20"/>
      <c r="C446" s="20"/>
      <c r="D446" s="5"/>
      <c r="E446" s="20"/>
      <c r="F446" s="5"/>
      <c r="G446" s="20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20"/>
      <c r="U446" s="20"/>
      <c r="V446" s="20"/>
      <c r="W446" s="20"/>
    </row>
    <row r="447" spans="2:23" ht="15.75" customHeight="1" x14ac:dyDescent="0.25">
      <c r="B447" s="20"/>
      <c r="C447" s="20"/>
      <c r="D447" s="5"/>
      <c r="E447" s="20"/>
      <c r="F447" s="5"/>
      <c r="G447" s="20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20"/>
      <c r="U447" s="20"/>
      <c r="V447" s="20"/>
      <c r="W447" s="20"/>
    </row>
    <row r="448" spans="2:23" ht="15.75" customHeight="1" x14ac:dyDescent="0.25">
      <c r="B448" s="20"/>
      <c r="C448" s="20"/>
      <c r="D448" s="5"/>
      <c r="E448" s="20"/>
      <c r="F448" s="5"/>
      <c r="G448" s="20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20"/>
      <c r="U448" s="20"/>
      <c r="V448" s="20"/>
      <c r="W448" s="20"/>
    </row>
    <row r="449" spans="2:23" ht="15.75" customHeight="1" x14ac:dyDescent="0.25">
      <c r="B449" s="20"/>
      <c r="C449" s="20"/>
      <c r="D449" s="5"/>
      <c r="E449" s="20"/>
      <c r="F449" s="5"/>
      <c r="G449" s="20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20"/>
      <c r="U449" s="20"/>
      <c r="V449" s="20"/>
      <c r="W449" s="20"/>
    </row>
    <row r="450" spans="2:23" ht="15.75" customHeight="1" x14ac:dyDescent="0.25">
      <c r="B450" s="20"/>
      <c r="C450" s="20"/>
      <c r="D450" s="5"/>
      <c r="E450" s="20"/>
      <c r="F450" s="5"/>
      <c r="G450" s="20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20"/>
      <c r="U450" s="20"/>
      <c r="V450" s="20"/>
      <c r="W450" s="20"/>
    </row>
    <row r="451" spans="2:23" ht="15.75" customHeight="1" x14ac:dyDescent="0.25">
      <c r="B451" s="20"/>
      <c r="C451" s="20"/>
      <c r="D451" s="5"/>
      <c r="E451" s="20"/>
      <c r="F451" s="5"/>
      <c r="G451" s="20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20"/>
      <c r="U451" s="20"/>
      <c r="V451" s="20"/>
      <c r="W451" s="20"/>
    </row>
    <row r="452" spans="2:23" ht="15.75" customHeight="1" x14ac:dyDescent="0.25">
      <c r="B452" s="20"/>
      <c r="C452" s="20"/>
      <c r="D452" s="5"/>
      <c r="E452" s="20"/>
      <c r="F452" s="5"/>
      <c r="G452" s="20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20"/>
      <c r="U452" s="20"/>
      <c r="V452" s="20"/>
      <c r="W452" s="20"/>
    </row>
    <row r="453" spans="2:23" ht="15.75" customHeight="1" x14ac:dyDescent="0.25">
      <c r="B453" s="20"/>
      <c r="C453" s="20"/>
      <c r="D453" s="5"/>
      <c r="E453" s="20"/>
      <c r="F453" s="5"/>
      <c r="G453" s="20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20"/>
      <c r="U453" s="20"/>
      <c r="V453" s="20"/>
      <c r="W453" s="20"/>
    </row>
    <row r="454" spans="2:23" ht="15.75" customHeight="1" x14ac:dyDescent="0.25">
      <c r="B454" s="20"/>
      <c r="C454" s="20"/>
      <c r="D454" s="5"/>
      <c r="E454" s="20"/>
      <c r="F454" s="5"/>
      <c r="G454" s="20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20"/>
      <c r="U454" s="20"/>
      <c r="V454" s="20"/>
      <c r="W454" s="20"/>
    </row>
    <row r="455" spans="2:23" ht="15.75" customHeight="1" x14ac:dyDescent="0.25">
      <c r="B455" s="20"/>
      <c r="C455" s="20"/>
      <c r="D455" s="5"/>
      <c r="E455" s="20"/>
      <c r="F455" s="5"/>
      <c r="G455" s="20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20"/>
      <c r="U455" s="20"/>
      <c r="V455" s="20"/>
      <c r="W455" s="20"/>
    </row>
    <row r="456" spans="2:23" ht="15.75" customHeight="1" x14ac:dyDescent="0.25">
      <c r="B456" s="20"/>
      <c r="C456" s="20"/>
      <c r="D456" s="5"/>
      <c r="E456" s="20"/>
      <c r="F456" s="5"/>
      <c r="G456" s="20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20"/>
      <c r="U456" s="20"/>
      <c r="V456" s="20"/>
      <c r="W456" s="20"/>
    </row>
    <row r="457" spans="2:23" ht="15.75" customHeight="1" x14ac:dyDescent="0.25">
      <c r="B457" s="20"/>
      <c r="C457" s="20"/>
      <c r="D457" s="5"/>
      <c r="E457" s="20"/>
      <c r="F457" s="5"/>
      <c r="G457" s="20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20"/>
      <c r="U457" s="20"/>
      <c r="V457" s="20"/>
      <c r="W457" s="20"/>
    </row>
    <row r="458" spans="2:23" ht="15.75" customHeight="1" x14ac:dyDescent="0.25">
      <c r="B458" s="20"/>
      <c r="C458" s="20"/>
      <c r="D458" s="5"/>
      <c r="E458" s="20"/>
      <c r="F458" s="5"/>
      <c r="G458" s="20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20"/>
      <c r="U458" s="20"/>
      <c r="V458" s="20"/>
      <c r="W458" s="20"/>
    </row>
    <row r="459" spans="2:23" ht="15.75" customHeight="1" x14ac:dyDescent="0.25">
      <c r="B459" s="20"/>
      <c r="C459" s="20"/>
      <c r="D459" s="5"/>
      <c r="E459" s="20"/>
      <c r="F459" s="5"/>
      <c r="G459" s="20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20"/>
      <c r="U459" s="20"/>
      <c r="V459" s="20"/>
      <c r="W459" s="20"/>
    </row>
    <row r="460" spans="2:23" ht="15.75" customHeight="1" x14ac:dyDescent="0.25">
      <c r="B460" s="20"/>
      <c r="C460" s="20"/>
      <c r="D460" s="5"/>
      <c r="E460" s="20"/>
      <c r="F460" s="5"/>
      <c r="G460" s="20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20"/>
      <c r="U460" s="20"/>
      <c r="V460" s="20"/>
      <c r="W460" s="20"/>
    </row>
    <row r="461" spans="2:23" ht="15.75" customHeight="1" x14ac:dyDescent="0.25">
      <c r="B461" s="20"/>
      <c r="C461" s="20"/>
      <c r="D461" s="5"/>
      <c r="E461" s="20"/>
      <c r="F461" s="5"/>
      <c r="G461" s="20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20"/>
      <c r="U461" s="20"/>
      <c r="V461" s="20"/>
      <c r="W461" s="20"/>
    </row>
    <row r="462" spans="2:23" ht="15.75" customHeight="1" x14ac:dyDescent="0.25">
      <c r="B462" s="20"/>
      <c r="C462" s="20"/>
      <c r="D462" s="5"/>
      <c r="E462" s="20"/>
      <c r="F462" s="5"/>
      <c r="G462" s="20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20"/>
      <c r="U462" s="20"/>
      <c r="V462" s="20"/>
      <c r="W462" s="20"/>
    </row>
    <row r="463" spans="2:23" ht="15.75" customHeight="1" x14ac:dyDescent="0.25">
      <c r="B463" s="20"/>
      <c r="C463" s="20"/>
      <c r="D463" s="5"/>
      <c r="E463" s="20"/>
      <c r="F463" s="5"/>
      <c r="G463" s="20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20"/>
      <c r="U463" s="20"/>
      <c r="V463" s="20"/>
      <c r="W463" s="20"/>
    </row>
    <row r="464" spans="2:23" ht="15.75" customHeight="1" x14ac:dyDescent="0.25">
      <c r="B464" s="20"/>
      <c r="C464" s="20"/>
      <c r="D464" s="5"/>
      <c r="E464" s="20"/>
      <c r="F464" s="5"/>
      <c r="G464" s="20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20"/>
      <c r="U464" s="20"/>
      <c r="V464" s="20"/>
      <c r="W464" s="20"/>
    </row>
    <row r="465" spans="2:23" ht="15.75" customHeight="1" x14ac:dyDescent="0.25">
      <c r="B465" s="20"/>
      <c r="C465" s="20"/>
      <c r="D465" s="5"/>
      <c r="E465" s="20"/>
      <c r="F465" s="5"/>
      <c r="G465" s="20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20"/>
      <c r="U465" s="20"/>
      <c r="V465" s="20"/>
      <c r="W465" s="20"/>
    </row>
    <row r="466" spans="2:23" ht="15.75" customHeight="1" x14ac:dyDescent="0.25">
      <c r="B466" s="20"/>
      <c r="C466" s="20"/>
      <c r="D466" s="5"/>
      <c r="E466" s="20"/>
      <c r="F466" s="5"/>
      <c r="G466" s="20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20"/>
      <c r="U466" s="20"/>
      <c r="V466" s="20"/>
      <c r="W466" s="20"/>
    </row>
    <row r="467" spans="2:23" ht="15.75" customHeight="1" x14ac:dyDescent="0.25">
      <c r="B467" s="20"/>
      <c r="C467" s="20"/>
      <c r="D467" s="5"/>
      <c r="E467" s="20"/>
      <c r="F467" s="5"/>
      <c r="G467" s="20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20"/>
      <c r="U467" s="20"/>
      <c r="V467" s="20"/>
      <c r="W467" s="20"/>
    </row>
    <row r="468" spans="2:23" ht="15.75" customHeight="1" x14ac:dyDescent="0.25">
      <c r="B468" s="20"/>
      <c r="C468" s="20"/>
      <c r="D468" s="5"/>
      <c r="E468" s="20"/>
      <c r="F468" s="5"/>
      <c r="G468" s="20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20"/>
      <c r="U468" s="20"/>
      <c r="V468" s="20"/>
      <c r="W468" s="20"/>
    </row>
    <row r="469" spans="2:23" ht="15.75" customHeight="1" x14ac:dyDescent="0.25">
      <c r="B469" s="20"/>
      <c r="C469" s="20"/>
      <c r="D469" s="5"/>
      <c r="E469" s="20"/>
      <c r="F469" s="5"/>
      <c r="G469" s="20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20"/>
      <c r="U469" s="20"/>
      <c r="V469" s="20"/>
      <c r="W469" s="20"/>
    </row>
    <row r="470" spans="2:23" ht="15.75" customHeight="1" x14ac:dyDescent="0.25">
      <c r="B470" s="20"/>
      <c r="C470" s="20"/>
      <c r="D470" s="5"/>
      <c r="E470" s="20"/>
      <c r="F470" s="5"/>
      <c r="G470" s="20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20"/>
      <c r="U470" s="20"/>
      <c r="V470" s="20"/>
      <c r="W470" s="20"/>
    </row>
    <row r="471" spans="2:23" ht="15.75" customHeight="1" x14ac:dyDescent="0.25">
      <c r="B471" s="20"/>
      <c r="C471" s="20"/>
      <c r="D471" s="5"/>
      <c r="E471" s="20"/>
      <c r="F471" s="5"/>
      <c r="G471" s="20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20"/>
      <c r="U471" s="20"/>
      <c r="V471" s="20"/>
      <c r="W471" s="20"/>
    </row>
    <row r="472" spans="2:23" ht="15.75" customHeight="1" x14ac:dyDescent="0.25">
      <c r="B472" s="20"/>
      <c r="C472" s="20"/>
      <c r="D472" s="5"/>
      <c r="E472" s="20"/>
      <c r="F472" s="5"/>
      <c r="G472" s="20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20"/>
      <c r="U472" s="20"/>
      <c r="V472" s="20"/>
      <c r="W472" s="20"/>
    </row>
    <row r="473" spans="2:23" ht="15.75" customHeight="1" x14ac:dyDescent="0.25">
      <c r="B473" s="20"/>
      <c r="C473" s="20"/>
      <c r="D473" s="5"/>
      <c r="E473" s="20"/>
      <c r="F473" s="5"/>
      <c r="G473" s="20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20"/>
      <c r="U473" s="20"/>
      <c r="V473" s="20"/>
      <c r="W473" s="20"/>
    </row>
    <row r="474" spans="2:23" ht="15.75" customHeight="1" x14ac:dyDescent="0.25">
      <c r="B474" s="20"/>
      <c r="C474" s="20"/>
      <c r="D474" s="5"/>
      <c r="E474" s="20"/>
      <c r="F474" s="5"/>
      <c r="G474" s="20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20"/>
      <c r="U474" s="20"/>
      <c r="V474" s="20"/>
      <c r="W474" s="20"/>
    </row>
    <row r="475" spans="2:23" ht="15.75" customHeight="1" x14ac:dyDescent="0.25">
      <c r="B475" s="20"/>
      <c r="C475" s="20"/>
      <c r="D475" s="5"/>
      <c r="E475" s="20"/>
      <c r="F475" s="5"/>
      <c r="G475" s="20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20"/>
      <c r="U475" s="20"/>
      <c r="V475" s="20"/>
      <c r="W475" s="20"/>
    </row>
    <row r="476" spans="2:23" ht="15.75" customHeight="1" x14ac:dyDescent="0.25">
      <c r="B476" s="20"/>
      <c r="C476" s="20"/>
      <c r="D476" s="5"/>
      <c r="E476" s="20"/>
      <c r="F476" s="5"/>
      <c r="G476" s="20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20"/>
      <c r="U476" s="20"/>
      <c r="V476" s="20"/>
      <c r="W476" s="20"/>
    </row>
    <row r="477" spans="2:23" ht="15.75" customHeight="1" x14ac:dyDescent="0.25">
      <c r="B477" s="20"/>
      <c r="C477" s="20"/>
      <c r="D477" s="5"/>
      <c r="E477" s="20"/>
      <c r="F477" s="5"/>
      <c r="G477" s="20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20"/>
      <c r="U477" s="20"/>
      <c r="V477" s="20"/>
      <c r="W477" s="20"/>
    </row>
    <row r="478" spans="2:23" ht="15.75" customHeight="1" x14ac:dyDescent="0.25">
      <c r="B478" s="20"/>
      <c r="C478" s="20"/>
      <c r="D478" s="5"/>
      <c r="E478" s="20"/>
      <c r="F478" s="5"/>
      <c r="G478" s="20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20"/>
      <c r="U478" s="20"/>
      <c r="V478" s="20"/>
      <c r="W478" s="20"/>
    </row>
    <row r="479" spans="2:23" ht="15.75" customHeight="1" x14ac:dyDescent="0.25">
      <c r="B479" s="20"/>
      <c r="C479" s="20"/>
      <c r="D479" s="5"/>
      <c r="E479" s="20"/>
      <c r="F479" s="5"/>
      <c r="G479" s="20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20"/>
      <c r="U479" s="20"/>
      <c r="V479" s="20"/>
      <c r="W479" s="20"/>
    </row>
    <row r="480" spans="2:23" ht="15.75" customHeight="1" x14ac:dyDescent="0.25">
      <c r="B480" s="20"/>
      <c r="C480" s="20"/>
      <c r="D480" s="5"/>
      <c r="E480" s="20"/>
      <c r="F480" s="5"/>
      <c r="G480" s="20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20"/>
      <c r="U480" s="20"/>
      <c r="V480" s="20"/>
      <c r="W480" s="20"/>
    </row>
    <row r="481" spans="2:23" ht="15.75" customHeight="1" x14ac:dyDescent="0.25">
      <c r="B481" s="20"/>
      <c r="C481" s="20"/>
      <c r="D481" s="5"/>
      <c r="E481" s="20"/>
      <c r="F481" s="5"/>
      <c r="G481" s="20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20"/>
      <c r="U481" s="20"/>
      <c r="V481" s="20"/>
      <c r="W481" s="20"/>
    </row>
    <row r="482" spans="2:23" ht="15.75" customHeight="1" x14ac:dyDescent="0.25">
      <c r="B482" s="20"/>
      <c r="C482" s="20"/>
      <c r="D482" s="5"/>
      <c r="E482" s="20"/>
      <c r="F482" s="5"/>
      <c r="G482" s="20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20"/>
      <c r="U482" s="20"/>
      <c r="V482" s="20"/>
      <c r="W482" s="20"/>
    </row>
    <row r="483" spans="2:23" ht="15.75" customHeight="1" x14ac:dyDescent="0.25">
      <c r="B483" s="20"/>
      <c r="C483" s="20"/>
      <c r="D483" s="5"/>
      <c r="E483" s="20"/>
      <c r="F483" s="5"/>
      <c r="G483" s="20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20"/>
      <c r="U483" s="20"/>
      <c r="V483" s="20"/>
      <c r="W483" s="20"/>
    </row>
    <row r="484" spans="2:23" ht="15.75" customHeight="1" x14ac:dyDescent="0.25">
      <c r="B484" s="20"/>
      <c r="C484" s="20"/>
      <c r="D484" s="5"/>
      <c r="E484" s="20"/>
      <c r="F484" s="5"/>
      <c r="G484" s="20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20"/>
      <c r="U484" s="20"/>
      <c r="V484" s="20"/>
      <c r="W484" s="20"/>
    </row>
    <row r="485" spans="2:23" ht="15.75" customHeight="1" x14ac:dyDescent="0.25">
      <c r="B485" s="20"/>
      <c r="C485" s="20"/>
      <c r="D485" s="5"/>
      <c r="E485" s="20"/>
      <c r="F485" s="5"/>
      <c r="G485" s="20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20"/>
      <c r="U485" s="20"/>
      <c r="V485" s="20"/>
      <c r="W485" s="20"/>
    </row>
    <row r="486" spans="2:23" ht="15.75" customHeight="1" x14ac:dyDescent="0.25">
      <c r="B486" s="20"/>
      <c r="C486" s="20"/>
      <c r="D486" s="5"/>
      <c r="E486" s="20"/>
      <c r="F486" s="5"/>
      <c r="G486" s="20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20"/>
      <c r="U486" s="20"/>
      <c r="V486" s="20"/>
      <c r="W486" s="20"/>
    </row>
    <row r="487" spans="2:23" ht="15.75" customHeight="1" x14ac:dyDescent="0.25">
      <c r="B487" s="20"/>
      <c r="C487" s="20"/>
      <c r="D487" s="5"/>
      <c r="E487" s="20"/>
      <c r="F487" s="5"/>
      <c r="G487" s="20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20"/>
      <c r="U487" s="20"/>
      <c r="V487" s="20"/>
      <c r="W487" s="20"/>
    </row>
    <row r="488" spans="2:23" ht="15.75" customHeight="1" x14ac:dyDescent="0.25">
      <c r="B488" s="20"/>
      <c r="C488" s="20"/>
      <c r="D488" s="5"/>
      <c r="E488" s="20"/>
      <c r="F488" s="5"/>
      <c r="G488" s="20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20"/>
      <c r="U488" s="20"/>
      <c r="V488" s="20"/>
      <c r="W488" s="20"/>
    </row>
    <row r="489" spans="2:23" ht="15.75" customHeight="1" x14ac:dyDescent="0.25">
      <c r="B489" s="20"/>
      <c r="C489" s="20"/>
      <c r="D489" s="5"/>
      <c r="E489" s="20"/>
      <c r="F489" s="5"/>
      <c r="G489" s="20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20"/>
      <c r="U489" s="20"/>
      <c r="V489" s="20"/>
      <c r="W489" s="20"/>
    </row>
    <row r="490" spans="2:23" ht="15.75" customHeight="1" x14ac:dyDescent="0.25">
      <c r="B490" s="20"/>
      <c r="C490" s="20"/>
      <c r="D490" s="5"/>
      <c r="E490" s="20"/>
      <c r="F490" s="5"/>
      <c r="G490" s="20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20"/>
      <c r="U490" s="20"/>
      <c r="V490" s="20"/>
      <c r="W490" s="20"/>
    </row>
    <row r="491" spans="2:23" ht="15.75" customHeight="1" x14ac:dyDescent="0.25">
      <c r="B491" s="20"/>
      <c r="C491" s="20"/>
      <c r="D491" s="5"/>
      <c r="E491" s="20"/>
      <c r="F491" s="5"/>
      <c r="G491" s="20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20"/>
      <c r="U491" s="20"/>
      <c r="V491" s="20"/>
      <c r="W491" s="20"/>
    </row>
    <row r="492" spans="2:23" ht="15.75" customHeight="1" x14ac:dyDescent="0.25">
      <c r="B492" s="20"/>
      <c r="C492" s="20"/>
      <c r="D492" s="5"/>
      <c r="E492" s="20"/>
      <c r="F492" s="5"/>
      <c r="G492" s="20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20"/>
      <c r="U492" s="20"/>
      <c r="V492" s="20"/>
      <c r="W492" s="20"/>
    </row>
    <row r="493" spans="2:23" ht="15.75" customHeight="1" x14ac:dyDescent="0.25">
      <c r="B493" s="20"/>
      <c r="C493" s="20"/>
      <c r="D493" s="5"/>
      <c r="E493" s="20"/>
      <c r="F493" s="5"/>
      <c r="G493" s="20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20"/>
      <c r="U493" s="20"/>
      <c r="V493" s="20"/>
      <c r="W493" s="20"/>
    </row>
    <row r="494" spans="2:23" ht="15.75" customHeight="1" x14ac:dyDescent="0.25">
      <c r="B494" s="20"/>
      <c r="C494" s="20"/>
      <c r="D494" s="5"/>
      <c r="E494" s="20"/>
      <c r="F494" s="5"/>
      <c r="G494" s="20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20"/>
      <c r="U494" s="20"/>
      <c r="V494" s="20"/>
      <c r="W494" s="20"/>
    </row>
    <row r="495" spans="2:23" ht="15.75" customHeight="1" x14ac:dyDescent="0.25">
      <c r="B495" s="20"/>
      <c r="C495" s="20"/>
      <c r="D495" s="5"/>
      <c r="E495" s="20"/>
      <c r="F495" s="5"/>
      <c r="G495" s="20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20"/>
      <c r="U495" s="20"/>
      <c r="V495" s="20"/>
      <c r="W495" s="20"/>
    </row>
    <row r="496" spans="2:23" ht="15.75" customHeight="1" x14ac:dyDescent="0.25">
      <c r="B496" s="20"/>
      <c r="C496" s="20"/>
      <c r="D496" s="5"/>
      <c r="E496" s="20"/>
      <c r="F496" s="5"/>
      <c r="G496" s="20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20"/>
      <c r="U496" s="20"/>
      <c r="V496" s="20"/>
      <c r="W496" s="20"/>
    </row>
    <row r="497" spans="2:23" ht="15.75" customHeight="1" x14ac:dyDescent="0.25">
      <c r="B497" s="20"/>
      <c r="C497" s="20"/>
      <c r="D497" s="5"/>
      <c r="E497" s="20"/>
      <c r="F497" s="5"/>
      <c r="G497" s="20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20"/>
      <c r="U497" s="20"/>
      <c r="V497" s="20"/>
      <c r="W497" s="20"/>
    </row>
    <row r="498" spans="2:23" ht="15.75" customHeight="1" x14ac:dyDescent="0.25">
      <c r="B498" s="20"/>
      <c r="C498" s="20"/>
      <c r="D498" s="5"/>
      <c r="E498" s="20"/>
      <c r="F498" s="5"/>
      <c r="G498" s="20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20"/>
      <c r="U498" s="20"/>
      <c r="V498" s="20"/>
      <c r="W498" s="20"/>
    </row>
    <row r="499" spans="2:23" ht="15.75" customHeight="1" x14ac:dyDescent="0.25">
      <c r="B499" s="20"/>
      <c r="C499" s="20"/>
      <c r="D499" s="5"/>
      <c r="E499" s="20"/>
      <c r="F499" s="5"/>
      <c r="G499" s="20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20"/>
      <c r="U499" s="20"/>
      <c r="V499" s="20"/>
      <c r="W499" s="20"/>
    </row>
    <row r="500" spans="2:23" ht="15.75" customHeight="1" x14ac:dyDescent="0.25">
      <c r="B500" s="20"/>
      <c r="C500" s="20"/>
      <c r="D500" s="5"/>
      <c r="E500" s="20"/>
      <c r="F500" s="5"/>
      <c r="G500" s="20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20"/>
      <c r="U500" s="20"/>
      <c r="V500" s="20"/>
      <c r="W500" s="20"/>
    </row>
    <row r="501" spans="2:23" ht="15.75" customHeight="1" x14ac:dyDescent="0.25">
      <c r="B501" s="20"/>
      <c r="C501" s="20"/>
      <c r="D501" s="5"/>
      <c r="E501" s="20"/>
      <c r="F501" s="5"/>
      <c r="G501" s="20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20"/>
      <c r="U501" s="20"/>
      <c r="V501" s="20"/>
      <c r="W501" s="20"/>
    </row>
    <row r="502" spans="2:23" ht="15.75" customHeight="1" x14ac:dyDescent="0.25">
      <c r="B502" s="20"/>
      <c r="C502" s="20"/>
      <c r="D502" s="5"/>
      <c r="E502" s="20"/>
      <c r="F502" s="5"/>
      <c r="G502" s="20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20"/>
      <c r="U502" s="20"/>
      <c r="V502" s="20"/>
      <c r="W502" s="20"/>
    </row>
    <row r="503" spans="2:23" ht="15.75" customHeight="1" x14ac:dyDescent="0.25">
      <c r="B503" s="20"/>
      <c r="C503" s="20"/>
      <c r="D503" s="5"/>
      <c r="E503" s="20"/>
      <c r="F503" s="5"/>
      <c r="G503" s="20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20"/>
      <c r="U503" s="20"/>
      <c r="V503" s="20"/>
      <c r="W503" s="20"/>
    </row>
    <row r="504" spans="2:23" ht="15.75" customHeight="1" x14ac:dyDescent="0.25">
      <c r="B504" s="20"/>
      <c r="C504" s="20"/>
      <c r="D504" s="5"/>
      <c r="E504" s="20"/>
      <c r="F504" s="5"/>
      <c r="G504" s="20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20"/>
      <c r="U504" s="20"/>
      <c r="V504" s="20"/>
      <c r="W504" s="20"/>
    </row>
    <row r="505" spans="2:23" ht="15.75" customHeight="1" x14ac:dyDescent="0.25">
      <c r="B505" s="20"/>
      <c r="C505" s="20"/>
      <c r="D505" s="5"/>
      <c r="E505" s="20"/>
      <c r="F505" s="5"/>
      <c r="G505" s="20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20"/>
      <c r="U505" s="20"/>
      <c r="V505" s="20"/>
      <c r="W505" s="20"/>
    </row>
    <row r="506" spans="2:23" ht="15.75" customHeight="1" x14ac:dyDescent="0.25">
      <c r="B506" s="20"/>
      <c r="C506" s="20"/>
      <c r="D506" s="5"/>
      <c r="E506" s="20"/>
      <c r="F506" s="5"/>
      <c r="G506" s="20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20"/>
      <c r="U506" s="20"/>
      <c r="V506" s="20"/>
      <c r="W506" s="20"/>
    </row>
    <row r="507" spans="2:23" ht="15.75" customHeight="1" x14ac:dyDescent="0.25">
      <c r="B507" s="20"/>
      <c r="C507" s="20"/>
      <c r="D507" s="5"/>
      <c r="E507" s="20"/>
      <c r="F507" s="5"/>
      <c r="G507" s="20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20"/>
      <c r="U507" s="20"/>
      <c r="V507" s="20"/>
      <c r="W507" s="20"/>
    </row>
    <row r="508" spans="2:23" ht="15.75" customHeight="1" x14ac:dyDescent="0.25">
      <c r="B508" s="20"/>
      <c r="C508" s="20"/>
      <c r="D508" s="5"/>
      <c r="E508" s="20"/>
      <c r="F508" s="5"/>
      <c r="G508" s="20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20"/>
      <c r="U508" s="20"/>
      <c r="V508" s="20"/>
      <c r="W508" s="20"/>
    </row>
    <row r="509" spans="2:23" ht="15.75" customHeight="1" x14ac:dyDescent="0.25">
      <c r="B509" s="20"/>
      <c r="C509" s="20"/>
      <c r="D509" s="5"/>
      <c r="E509" s="20"/>
      <c r="F509" s="5"/>
      <c r="G509" s="20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20"/>
      <c r="U509" s="20"/>
      <c r="V509" s="20"/>
      <c r="W509" s="20"/>
    </row>
    <row r="510" spans="2:23" ht="15.75" customHeight="1" x14ac:dyDescent="0.25">
      <c r="B510" s="20"/>
      <c r="C510" s="20"/>
      <c r="D510" s="5"/>
      <c r="E510" s="20"/>
      <c r="F510" s="5"/>
      <c r="G510" s="20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20"/>
      <c r="U510" s="20"/>
      <c r="V510" s="20"/>
      <c r="W510" s="20"/>
    </row>
    <row r="511" spans="2:23" ht="15.75" customHeight="1" x14ac:dyDescent="0.25">
      <c r="B511" s="20"/>
      <c r="C511" s="20"/>
      <c r="D511" s="5"/>
      <c r="E511" s="20"/>
      <c r="F511" s="5"/>
      <c r="G511" s="20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20"/>
      <c r="U511" s="20"/>
      <c r="V511" s="20"/>
      <c r="W511" s="20"/>
    </row>
    <row r="512" spans="2:23" ht="15.75" customHeight="1" x14ac:dyDescent="0.25">
      <c r="B512" s="20"/>
      <c r="C512" s="20"/>
      <c r="D512" s="5"/>
      <c r="E512" s="20"/>
      <c r="F512" s="5"/>
      <c r="G512" s="20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20"/>
      <c r="U512" s="20"/>
      <c r="V512" s="20"/>
      <c r="W512" s="20"/>
    </row>
    <row r="513" spans="2:23" ht="15.75" customHeight="1" x14ac:dyDescent="0.25">
      <c r="B513" s="20"/>
      <c r="C513" s="20"/>
      <c r="D513" s="5"/>
      <c r="E513" s="20"/>
      <c r="F513" s="5"/>
      <c r="G513" s="20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20"/>
      <c r="U513" s="20"/>
      <c r="V513" s="20"/>
      <c r="W513" s="20"/>
    </row>
    <row r="514" spans="2:23" ht="15.75" customHeight="1" x14ac:dyDescent="0.25">
      <c r="B514" s="20"/>
      <c r="C514" s="20"/>
      <c r="D514" s="5"/>
      <c r="E514" s="20"/>
      <c r="F514" s="5"/>
      <c r="G514" s="20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20"/>
      <c r="U514" s="20"/>
      <c r="V514" s="20"/>
      <c r="W514" s="20"/>
    </row>
    <row r="515" spans="2:23" ht="15.75" customHeight="1" x14ac:dyDescent="0.25">
      <c r="B515" s="20"/>
      <c r="C515" s="20"/>
      <c r="D515" s="5"/>
      <c r="E515" s="20"/>
      <c r="F515" s="5"/>
      <c r="G515" s="20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20"/>
      <c r="U515" s="20"/>
      <c r="V515" s="20"/>
      <c r="W515" s="20"/>
    </row>
    <row r="516" spans="2:23" ht="15.75" customHeight="1" x14ac:dyDescent="0.25">
      <c r="B516" s="20"/>
      <c r="C516" s="20"/>
      <c r="D516" s="5"/>
      <c r="E516" s="20"/>
      <c r="F516" s="5"/>
      <c r="G516" s="20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20"/>
      <c r="U516" s="20"/>
      <c r="V516" s="20"/>
      <c r="W516" s="20"/>
    </row>
    <row r="517" spans="2:23" ht="15.75" customHeight="1" x14ac:dyDescent="0.25">
      <c r="B517" s="20"/>
      <c r="C517" s="20"/>
      <c r="D517" s="5"/>
      <c r="E517" s="20"/>
      <c r="F517" s="5"/>
      <c r="G517" s="20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20"/>
      <c r="U517" s="20"/>
      <c r="V517" s="20"/>
      <c r="W517" s="20"/>
    </row>
    <row r="518" spans="2:23" ht="15.75" customHeight="1" x14ac:dyDescent="0.25">
      <c r="B518" s="20"/>
      <c r="C518" s="20"/>
      <c r="D518" s="5"/>
      <c r="E518" s="20"/>
      <c r="F518" s="5"/>
      <c r="G518" s="20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20"/>
      <c r="U518" s="20"/>
      <c r="V518" s="20"/>
      <c r="W518" s="20"/>
    </row>
    <row r="519" spans="2:23" ht="15.75" customHeight="1" x14ac:dyDescent="0.25">
      <c r="B519" s="20"/>
      <c r="C519" s="20"/>
      <c r="D519" s="5"/>
      <c r="E519" s="20"/>
      <c r="F519" s="5"/>
      <c r="G519" s="20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20"/>
      <c r="U519" s="20"/>
      <c r="V519" s="20"/>
      <c r="W519" s="20"/>
    </row>
    <row r="520" spans="2:23" ht="15.75" customHeight="1" x14ac:dyDescent="0.25">
      <c r="B520" s="20"/>
      <c r="C520" s="20"/>
      <c r="D520" s="5"/>
      <c r="E520" s="20"/>
      <c r="F520" s="5"/>
      <c r="G520" s="20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20"/>
      <c r="U520" s="20"/>
      <c r="V520" s="20"/>
      <c r="W520" s="20"/>
    </row>
    <row r="521" spans="2:23" ht="15.75" customHeight="1" x14ac:dyDescent="0.25">
      <c r="B521" s="20"/>
      <c r="C521" s="20"/>
      <c r="D521" s="5"/>
      <c r="E521" s="20"/>
      <c r="F521" s="5"/>
      <c r="G521" s="20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20"/>
      <c r="U521" s="20"/>
      <c r="V521" s="20"/>
      <c r="W521" s="20"/>
    </row>
    <row r="522" spans="2:23" ht="15.75" customHeight="1" x14ac:dyDescent="0.25">
      <c r="B522" s="20"/>
      <c r="C522" s="20"/>
      <c r="D522" s="5"/>
      <c r="E522" s="20"/>
      <c r="F522" s="5"/>
      <c r="G522" s="20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20"/>
      <c r="U522" s="20"/>
      <c r="V522" s="20"/>
      <c r="W522" s="20"/>
    </row>
    <row r="523" spans="2:23" ht="15.75" customHeight="1" x14ac:dyDescent="0.25">
      <c r="B523" s="20"/>
      <c r="C523" s="20"/>
      <c r="D523" s="5"/>
      <c r="E523" s="20"/>
      <c r="F523" s="5"/>
      <c r="G523" s="20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20"/>
      <c r="U523" s="20"/>
      <c r="V523" s="20"/>
      <c r="W523" s="20"/>
    </row>
    <row r="524" spans="2:23" ht="15.75" customHeight="1" x14ac:dyDescent="0.25">
      <c r="B524" s="20"/>
      <c r="C524" s="20"/>
      <c r="D524" s="5"/>
      <c r="E524" s="20"/>
      <c r="F524" s="5"/>
      <c r="G524" s="20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20"/>
      <c r="U524" s="20"/>
      <c r="V524" s="20"/>
      <c r="W524" s="20"/>
    </row>
    <row r="525" spans="2:23" ht="15.75" customHeight="1" x14ac:dyDescent="0.25">
      <c r="B525" s="20"/>
      <c r="C525" s="20"/>
      <c r="D525" s="5"/>
      <c r="E525" s="20"/>
      <c r="F525" s="5"/>
      <c r="G525" s="20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20"/>
      <c r="U525" s="20"/>
      <c r="V525" s="20"/>
      <c r="W525" s="20"/>
    </row>
    <row r="526" spans="2:23" ht="15.75" customHeight="1" x14ac:dyDescent="0.25">
      <c r="B526" s="20"/>
      <c r="C526" s="20"/>
      <c r="D526" s="5"/>
      <c r="E526" s="20"/>
      <c r="F526" s="5"/>
      <c r="G526" s="20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20"/>
      <c r="U526" s="20"/>
      <c r="V526" s="20"/>
      <c r="W526" s="20"/>
    </row>
    <row r="527" spans="2:23" ht="15.75" customHeight="1" x14ac:dyDescent="0.25">
      <c r="B527" s="20"/>
      <c r="C527" s="20"/>
      <c r="D527" s="5"/>
      <c r="E527" s="20"/>
      <c r="F527" s="5"/>
      <c r="G527" s="20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20"/>
      <c r="U527" s="20"/>
      <c r="V527" s="20"/>
      <c r="W527" s="20"/>
    </row>
    <row r="528" spans="2:23" ht="15.75" customHeight="1" x14ac:dyDescent="0.25">
      <c r="B528" s="20"/>
      <c r="C528" s="20"/>
      <c r="D528" s="5"/>
      <c r="E528" s="20"/>
      <c r="F528" s="5"/>
      <c r="G528" s="20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20"/>
      <c r="U528" s="20"/>
      <c r="V528" s="20"/>
      <c r="W528" s="20"/>
    </row>
    <row r="529" spans="2:23" ht="15.75" customHeight="1" x14ac:dyDescent="0.25">
      <c r="B529" s="20"/>
      <c r="C529" s="20"/>
      <c r="D529" s="5"/>
      <c r="E529" s="20"/>
      <c r="F529" s="5"/>
      <c r="G529" s="20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20"/>
      <c r="U529" s="20"/>
      <c r="V529" s="20"/>
      <c r="W529" s="20"/>
    </row>
    <row r="530" spans="2:23" ht="15.75" customHeight="1" x14ac:dyDescent="0.25">
      <c r="B530" s="20"/>
      <c r="C530" s="20"/>
      <c r="D530" s="5"/>
      <c r="E530" s="20"/>
      <c r="F530" s="5"/>
      <c r="G530" s="20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20"/>
      <c r="U530" s="20"/>
      <c r="V530" s="20"/>
      <c r="W530" s="20"/>
    </row>
    <row r="531" spans="2:23" ht="15.75" customHeight="1" x14ac:dyDescent="0.25">
      <c r="B531" s="20"/>
      <c r="C531" s="20"/>
      <c r="D531" s="5"/>
      <c r="E531" s="20"/>
      <c r="F531" s="5"/>
      <c r="G531" s="20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20"/>
      <c r="U531" s="20"/>
      <c r="V531" s="20"/>
      <c r="W531" s="20"/>
    </row>
    <row r="532" spans="2:23" ht="15.75" customHeight="1" x14ac:dyDescent="0.25">
      <c r="B532" s="20"/>
      <c r="C532" s="20"/>
      <c r="D532" s="5"/>
      <c r="E532" s="20"/>
      <c r="F532" s="5"/>
      <c r="G532" s="20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20"/>
      <c r="U532" s="20"/>
      <c r="V532" s="20"/>
      <c r="W532" s="20"/>
    </row>
    <row r="533" spans="2:23" ht="15.75" customHeight="1" x14ac:dyDescent="0.25">
      <c r="B533" s="20"/>
      <c r="C533" s="20"/>
      <c r="D533" s="5"/>
      <c r="E533" s="20"/>
      <c r="F533" s="5"/>
      <c r="G533" s="20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20"/>
      <c r="U533" s="20"/>
      <c r="V533" s="20"/>
      <c r="W533" s="20"/>
    </row>
    <row r="534" spans="2:23" ht="15.75" customHeight="1" x14ac:dyDescent="0.25">
      <c r="B534" s="20"/>
      <c r="C534" s="20"/>
      <c r="D534" s="5"/>
      <c r="E534" s="20"/>
      <c r="F534" s="5"/>
      <c r="G534" s="20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20"/>
      <c r="U534" s="20"/>
      <c r="V534" s="20"/>
      <c r="W534" s="20"/>
    </row>
    <row r="535" spans="2:23" ht="15.75" customHeight="1" x14ac:dyDescent="0.25">
      <c r="B535" s="20"/>
      <c r="C535" s="20"/>
      <c r="D535" s="5"/>
      <c r="E535" s="20"/>
      <c r="F535" s="5"/>
      <c r="G535" s="20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20"/>
      <c r="U535" s="20"/>
      <c r="V535" s="20"/>
      <c r="W535" s="20"/>
    </row>
    <row r="536" spans="2:23" ht="15.75" customHeight="1" x14ac:dyDescent="0.25">
      <c r="B536" s="20"/>
      <c r="C536" s="20"/>
      <c r="D536" s="5"/>
      <c r="E536" s="20"/>
      <c r="F536" s="5"/>
      <c r="G536" s="20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20"/>
      <c r="U536" s="20"/>
      <c r="V536" s="20"/>
      <c r="W536" s="20"/>
    </row>
    <row r="537" spans="2:23" ht="15.75" customHeight="1" x14ac:dyDescent="0.25">
      <c r="B537" s="20"/>
      <c r="C537" s="20"/>
      <c r="D537" s="5"/>
      <c r="E537" s="20"/>
      <c r="F537" s="5"/>
      <c r="G537" s="20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20"/>
      <c r="U537" s="20"/>
      <c r="V537" s="20"/>
      <c r="W537" s="20"/>
    </row>
    <row r="538" spans="2:23" ht="15.75" customHeight="1" x14ac:dyDescent="0.25">
      <c r="B538" s="20"/>
      <c r="C538" s="20"/>
      <c r="D538" s="5"/>
      <c r="E538" s="20"/>
      <c r="F538" s="5"/>
      <c r="G538" s="20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20"/>
      <c r="U538" s="20"/>
      <c r="V538" s="20"/>
      <c r="W538" s="20"/>
    </row>
    <row r="539" spans="2:23" ht="15.75" customHeight="1" x14ac:dyDescent="0.25">
      <c r="B539" s="20"/>
      <c r="C539" s="20"/>
      <c r="D539" s="5"/>
      <c r="E539" s="20"/>
      <c r="F539" s="5"/>
      <c r="G539" s="20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20"/>
      <c r="U539" s="20"/>
      <c r="V539" s="20"/>
      <c r="W539" s="20"/>
    </row>
    <row r="540" spans="2:23" ht="15.75" customHeight="1" x14ac:dyDescent="0.25">
      <c r="B540" s="20"/>
      <c r="C540" s="20"/>
      <c r="D540" s="5"/>
      <c r="E540" s="20"/>
      <c r="F540" s="5"/>
      <c r="G540" s="20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20"/>
      <c r="U540" s="20"/>
      <c r="V540" s="20"/>
      <c r="W540" s="20"/>
    </row>
    <row r="541" spans="2:23" ht="15.75" customHeight="1" x14ac:dyDescent="0.25">
      <c r="B541" s="20"/>
      <c r="C541" s="20"/>
      <c r="D541" s="5"/>
      <c r="E541" s="20"/>
      <c r="F541" s="5"/>
      <c r="G541" s="20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20"/>
      <c r="U541" s="20"/>
      <c r="V541" s="20"/>
      <c r="W541" s="20"/>
    </row>
    <row r="542" spans="2:23" ht="15.75" customHeight="1" x14ac:dyDescent="0.25">
      <c r="B542" s="20"/>
      <c r="C542" s="20"/>
      <c r="D542" s="5"/>
      <c r="E542" s="20"/>
      <c r="F542" s="5"/>
      <c r="G542" s="20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20"/>
      <c r="U542" s="20"/>
      <c r="V542" s="20"/>
      <c r="W542" s="20"/>
    </row>
    <row r="543" spans="2:23" ht="15.75" customHeight="1" x14ac:dyDescent="0.25">
      <c r="B543" s="20"/>
      <c r="C543" s="20"/>
      <c r="D543" s="5"/>
      <c r="E543" s="20"/>
      <c r="F543" s="5"/>
      <c r="G543" s="20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20"/>
      <c r="U543" s="20"/>
      <c r="V543" s="20"/>
      <c r="W543" s="20"/>
    </row>
    <row r="544" spans="2:23" ht="15.75" customHeight="1" x14ac:dyDescent="0.25">
      <c r="B544" s="20"/>
      <c r="C544" s="20"/>
      <c r="D544" s="5"/>
      <c r="E544" s="20"/>
      <c r="F544" s="5"/>
      <c r="G544" s="20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20"/>
      <c r="U544" s="20"/>
      <c r="V544" s="20"/>
      <c r="W544" s="20"/>
    </row>
    <row r="545" spans="2:23" ht="15.75" customHeight="1" x14ac:dyDescent="0.25">
      <c r="B545" s="20"/>
      <c r="C545" s="20"/>
      <c r="D545" s="5"/>
      <c r="E545" s="20"/>
      <c r="F545" s="5"/>
      <c r="G545" s="20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20"/>
      <c r="U545" s="20"/>
      <c r="V545" s="20"/>
      <c r="W545" s="20"/>
    </row>
    <row r="546" spans="2:23" ht="15.75" customHeight="1" x14ac:dyDescent="0.25">
      <c r="B546" s="20"/>
      <c r="C546" s="20"/>
      <c r="D546" s="5"/>
      <c r="E546" s="20"/>
      <c r="F546" s="5"/>
      <c r="G546" s="20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20"/>
      <c r="U546" s="20"/>
      <c r="V546" s="20"/>
      <c r="W546" s="20"/>
    </row>
    <row r="547" spans="2:23" ht="15.75" customHeight="1" x14ac:dyDescent="0.25">
      <c r="B547" s="20"/>
      <c r="C547" s="20"/>
      <c r="D547" s="5"/>
      <c r="E547" s="20"/>
      <c r="F547" s="5"/>
      <c r="G547" s="20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20"/>
      <c r="U547" s="20"/>
      <c r="V547" s="20"/>
      <c r="W547" s="20"/>
    </row>
    <row r="548" spans="2:23" ht="15.75" customHeight="1" x14ac:dyDescent="0.25">
      <c r="B548" s="20"/>
      <c r="C548" s="20"/>
      <c r="D548" s="5"/>
      <c r="E548" s="20"/>
      <c r="F548" s="5"/>
      <c r="G548" s="20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20"/>
      <c r="U548" s="20"/>
      <c r="V548" s="20"/>
      <c r="W548" s="20"/>
    </row>
    <row r="549" spans="2:23" ht="15.75" customHeight="1" x14ac:dyDescent="0.25">
      <c r="B549" s="20"/>
      <c r="C549" s="20"/>
      <c r="D549" s="5"/>
      <c r="E549" s="20"/>
      <c r="F549" s="5"/>
      <c r="G549" s="20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20"/>
      <c r="U549" s="20"/>
      <c r="V549" s="20"/>
      <c r="W549" s="20"/>
    </row>
    <row r="550" spans="2:23" ht="15.75" customHeight="1" x14ac:dyDescent="0.25">
      <c r="B550" s="20"/>
      <c r="C550" s="20"/>
      <c r="D550" s="5"/>
      <c r="E550" s="20"/>
      <c r="F550" s="5"/>
      <c r="G550" s="20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20"/>
      <c r="U550" s="20"/>
      <c r="V550" s="20"/>
      <c r="W550" s="20"/>
    </row>
    <row r="551" spans="2:23" ht="15.75" customHeight="1" x14ac:dyDescent="0.25">
      <c r="B551" s="20"/>
      <c r="C551" s="20"/>
      <c r="D551" s="5"/>
      <c r="E551" s="20"/>
      <c r="F551" s="5"/>
      <c r="G551" s="20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20"/>
      <c r="U551" s="20"/>
      <c r="V551" s="20"/>
      <c r="W551" s="20"/>
    </row>
    <row r="552" spans="2:23" ht="15.75" customHeight="1" x14ac:dyDescent="0.25">
      <c r="B552" s="20"/>
      <c r="C552" s="20"/>
      <c r="D552" s="5"/>
      <c r="E552" s="20"/>
      <c r="F552" s="5"/>
      <c r="G552" s="20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20"/>
      <c r="U552" s="20"/>
      <c r="V552" s="20"/>
      <c r="W552" s="20"/>
    </row>
    <row r="553" spans="2:23" ht="15.75" customHeight="1" x14ac:dyDescent="0.25">
      <c r="B553" s="20"/>
      <c r="C553" s="20"/>
      <c r="D553" s="5"/>
      <c r="E553" s="20"/>
      <c r="F553" s="5"/>
      <c r="G553" s="20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20"/>
      <c r="U553" s="20"/>
      <c r="V553" s="20"/>
      <c r="W553" s="20"/>
    </row>
    <row r="554" spans="2:23" ht="15.75" customHeight="1" x14ac:dyDescent="0.25">
      <c r="B554" s="20"/>
      <c r="C554" s="20"/>
      <c r="D554" s="5"/>
      <c r="E554" s="20"/>
      <c r="F554" s="5"/>
      <c r="G554" s="20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20"/>
      <c r="U554" s="20"/>
      <c r="V554" s="20"/>
      <c r="W554" s="20"/>
    </row>
    <row r="555" spans="2:23" ht="15.75" customHeight="1" x14ac:dyDescent="0.25">
      <c r="B555" s="20"/>
      <c r="C555" s="20"/>
      <c r="D555" s="5"/>
      <c r="E555" s="20"/>
      <c r="F555" s="5"/>
      <c r="G555" s="20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20"/>
      <c r="U555" s="20"/>
      <c r="V555" s="20"/>
      <c r="W555" s="20"/>
    </row>
    <row r="556" spans="2:23" ht="15.75" customHeight="1" x14ac:dyDescent="0.25">
      <c r="B556" s="20"/>
      <c r="C556" s="20"/>
      <c r="D556" s="5"/>
      <c r="E556" s="20"/>
      <c r="F556" s="5"/>
      <c r="G556" s="20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20"/>
      <c r="U556" s="20"/>
      <c r="V556" s="20"/>
      <c r="W556" s="20"/>
    </row>
    <row r="557" spans="2:23" ht="15.75" customHeight="1" x14ac:dyDescent="0.25">
      <c r="B557" s="20"/>
      <c r="C557" s="20"/>
      <c r="D557" s="5"/>
      <c r="E557" s="20"/>
      <c r="F557" s="5"/>
      <c r="G557" s="20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20"/>
      <c r="U557" s="20"/>
      <c r="V557" s="20"/>
      <c r="W557" s="20"/>
    </row>
    <row r="558" spans="2:23" ht="15.75" customHeight="1" x14ac:dyDescent="0.25">
      <c r="B558" s="20"/>
      <c r="C558" s="20"/>
      <c r="D558" s="5"/>
      <c r="E558" s="20"/>
      <c r="F558" s="5"/>
      <c r="G558" s="20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20"/>
      <c r="U558" s="20"/>
      <c r="V558" s="20"/>
      <c r="W558" s="20"/>
    </row>
    <row r="559" spans="2:23" ht="15.75" customHeight="1" x14ac:dyDescent="0.25">
      <c r="B559" s="20"/>
      <c r="C559" s="20"/>
      <c r="D559" s="5"/>
      <c r="E559" s="20"/>
      <c r="F559" s="5"/>
      <c r="G559" s="20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20"/>
      <c r="U559" s="20"/>
      <c r="V559" s="20"/>
      <c r="W559" s="20"/>
    </row>
    <row r="560" spans="2:23" ht="15.75" customHeight="1" x14ac:dyDescent="0.25">
      <c r="B560" s="20"/>
      <c r="C560" s="20"/>
      <c r="D560" s="5"/>
      <c r="E560" s="20"/>
      <c r="F560" s="5"/>
      <c r="G560" s="20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20"/>
      <c r="U560" s="20"/>
      <c r="V560" s="20"/>
      <c r="W560" s="20"/>
    </row>
    <row r="561" spans="2:23" ht="15.75" customHeight="1" x14ac:dyDescent="0.25">
      <c r="B561" s="20"/>
      <c r="C561" s="20"/>
      <c r="D561" s="5"/>
      <c r="E561" s="20"/>
      <c r="F561" s="5"/>
      <c r="G561" s="20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20"/>
      <c r="U561" s="20"/>
      <c r="V561" s="20"/>
      <c r="W561" s="20"/>
    </row>
    <row r="562" spans="2:23" ht="15.75" customHeight="1" x14ac:dyDescent="0.25">
      <c r="B562" s="20"/>
      <c r="C562" s="20"/>
      <c r="D562" s="5"/>
      <c r="E562" s="20"/>
      <c r="F562" s="5"/>
      <c r="G562" s="20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20"/>
      <c r="U562" s="20"/>
      <c r="V562" s="20"/>
      <c r="W562" s="20"/>
    </row>
    <row r="563" spans="2:23" ht="15.75" customHeight="1" x14ac:dyDescent="0.25">
      <c r="B563" s="20"/>
      <c r="C563" s="20"/>
      <c r="D563" s="5"/>
      <c r="E563" s="20"/>
      <c r="F563" s="5"/>
      <c r="G563" s="20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20"/>
      <c r="U563" s="20"/>
      <c r="V563" s="20"/>
      <c r="W563" s="20"/>
    </row>
    <row r="564" spans="2:23" ht="15.75" customHeight="1" x14ac:dyDescent="0.25">
      <c r="B564" s="20"/>
      <c r="C564" s="20"/>
      <c r="D564" s="5"/>
      <c r="E564" s="20"/>
      <c r="F564" s="5"/>
      <c r="G564" s="20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20"/>
      <c r="U564" s="20"/>
      <c r="V564" s="20"/>
      <c r="W564" s="20"/>
    </row>
    <row r="565" spans="2:23" ht="15.75" customHeight="1" x14ac:dyDescent="0.25">
      <c r="B565" s="20"/>
      <c r="C565" s="20"/>
      <c r="D565" s="5"/>
      <c r="E565" s="20"/>
      <c r="F565" s="5"/>
      <c r="G565" s="20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20"/>
      <c r="U565" s="20"/>
      <c r="V565" s="20"/>
      <c r="W565" s="20"/>
    </row>
    <row r="566" spans="2:23" ht="15.75" customHeight="1" x14ac:dyDescent="0.25">
      <c r="B566" s="20"/>
      <c r="C566" s="20"/>
      <c r="D566" s="5"/>
      <c r="E566" s="20"/>
      <c r="F566" s="5"/>
      <c r="G566" s="20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20"/>
      <c r="U566" s="20"/>
      <c r="V566" s="20"/>
      <c r="W566" s="20"/>
    </row>
    <row r="567" spans="2:23" ht="15.75" customHeight="1" x14ac:dyDescent="0.25">
      <c r="B567" s="20"/>
      <c r="C567" s="20"/>
      <c r="D567" s="5"/>
      <c r="E567" s="20"/>
      <c r="F567" s="5"/>
      <c r="G567" s="20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20"/>
      <c r="U567" s="20"/>
      <c r="V567" s="20"/>
      <c r="W567" s="20"/>
    </row>
    <row r="568" spans="2:23" ht="15.75" customHeight="1" x14ac:dyDescent="0.25">
      <c r="B568" s="20"/>
      <c r="C568" s="20"/>
      <c r="D568" s="5"/>
      <c r="E568" s="20"/>
      <c r="F568" s="5"/>
      <c r="G568" s="20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20"/>
      <c r="U568" s="20"/>
      <c r="V568" s="20"/>
      <c r="W568" s="20"/>
    </row>
    <row r="569" spans="2:23" ht="15.75" customHeight="1" x14ac:dyDescent="0.25">
      <c r="B569" s="20"/>
      <c r="C569" s="20"/>
      <c r="D569" s="5"/>
      <c r="E569" s="20"/>
      <c r="F569" s="5"/>
      <c r="G569" s="20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20"/>
      <c r="U569" s="20"/>
      <c r="V569" s="20"/>
      <c r="W569" s="20"/>
    </row>
    <row r="570" spans="2:23" ht="15.75" customHeight="1" x14ac:dyDescent="0.25">
      <c r="B570" s="20"/>
      <c r="C570" s="20"/>
      <c r="D570" s="5"/>
      <c r="E570" s="20"/>
      <c r="F570" s="5"/>
      <c r="G570" s="20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20"/>
      <c r="U570" s="20"/>
      <c r="V570" s="20"/>
      <c r="W570" s="20"/>
    </row>
    <row r="571" spans="2:23" ht="15.75" customHeight="1" x14ac:dyDescent="0.25">
      <c r="B571" s="20"/>
      <c r="C571" s="20"/>
      <c r="D571" s="5"/>
      <c r="E571" s="20"/>
      <c r="F571" s="5"/>
      <c r="G571" s="20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20"/>
      <c r="U571" s="20"/>
      <c r="V571" s="20"/>
      <c r="W571" s="20"/>
    </row>
    <row r="572" spans="2:23" ht="15.75" customHeight="1" x14ac:dyDescent="0.25">
      <c r="B572" s="20"/>
      <c r="C572" s="20"/>
      <c r="D572" s="5"/>
      <c r="E572" s="20"/>
      <c r="F572" s="5"/>
      <c r="G572" s="20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20"/>
      <c r="U572" s="20"/>
      <c r="V572" s="20"/>
      <c r="W572" s="20"/>
    </row>
    <row r="573" spans="2:23" ht="15.75" customHeight="1" x14ac:dyDescent="0.25">
      <c r="B573" s="20"/>
      <c r="C573" s="20"/>
      <c r="D573" s="5"/>
      <c r="E573" s="20"/>
      <c r="F573" s="5"/>
      <c r="G573" s="20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20"/>
      <c r="U573" s="20"/>
      <c r="V573" s="20"/>
      <c r="W573" s="20"/>
    </row>
    <row r="574" spans="2:23" ht="15.75" customHeight="1" x14ac:dyDescent="0.25">
      <c r="B574" s="20"/>
      <c r="C574" s="20"/>
      <c r="D574" s="5"/>
      <c r="E574" s="20"/>
      <c r="F574" s="5"/>
      <c r="G574" s="20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20"/>
      <c r="U574" s="20"/>
      <c r="V574" s="20"/>
      <c r="W574" s="20"/>
    </row>
    <row r="575" spans="2:23" ht="15.75" customHeight="1" x14ac:dyDescent="0.25">
      <c r="B575" s="20"/>
      <c r="C575" s="20"/>
      <c r="D575" s="5"/>
      <c r="E575" s="20"/>
      <c r="F575" s="5"/>
      <c r="G575" s="20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20"/>
      <c r="U575" s="20"/>
      <c r="V575" s="20"/>
      <c r="W575" s="20"/>
    </row>
    <row r="576" spans="2:23" ht="15.75" customHeight="1" x14ac:dyDescent="0.25">
      <c r="B576" s="20"/>
      <c r="C576" s="20"/>
      <c r="D576" s="5"/>
      <c r="E576" s="20"/>
      <c r="F576" s="5"/>
      <c r="G576" s="20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20"/>
      <c r="U576" s="20"/>
      <c r="V576" s="20"/>
      <c r="W576" s="20"/>
    </row>
    <row r="577" spans="2:23" ht="15.75" customHeight="1" x14ac:dyDescent="0.25">
      <c r="B577" s="20"/>
      <c r="C577" s="20"/>
      <c r="D577" s="5"/>
      <c r="E577" s="20"/>
      <c r="F577" s="5"/>
      <c r="G577" s="20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20"/>
      <c r="U577" s="20"/>
      <c r="V577" s="20"/>
      <c r="W577" s="20"/>
    </row>
    <row r="578" spans="2:23" ht="15.75" customHeight="1" x14ac:dyDescent="0.25">
      <c r="B578" s="20"/>
      <c r="C578" s="20"/>
      <c r="D578" s="5"/>
      <c r="E578" s="20"/>
      <c r="F578" s="5"/>
      <c r="G578" s="20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20"/>
      <c r="U578" s="20"/>
      <c r="V578" s="20"/>
      <c r="W578" s="20"/>
    </row>
    <row r="579" spans="2:23" ht="15.75" customHeight="1" x14ac:dyDescent="0.25">
      <c r="B579" s="20"/>
      <c r="C579" s="20"/>
      <c r="D579" s="5"/>
      <c r="E579" s="20"/>
      <c r="F579" s="5"/>
      <c r="G579" s="20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20"/>
      <c r="U579" s="20"/>
      <c r="V579" s="20"/>
      <c r="W579" s="20"/>
    </row>
    <row r="580" spans="2:23" ht="15.75" customHeight="1" x14ac:dyDescent="0.25">
      <c r="B580" s="20"/>
      <c r="C580" s="20"/>
      <c r="D580" s="5"/>
      <c r="E580" s="20"/>
      <c r="F580" s="5"/>
      <c r="G580" s="20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20"/>
      <c r="U580" s="20"/>
      <c r="V580" s="20"/>
      <c r="W580" s="20"/>
    </row>
    <row r="581" spans="2:23" ht="15.75" customHeight="1" x14ac:dyDescent="0.25">
      <c r="B581" s="20"/>
      <c r="C581" s="20"/>
      <c r="D581" s="5"/>
      <c r="E581" s="20"/>
      <c r="F581" s="5"/>
      <c r="G581" s="20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20"/>
      <c r="U581" s="20"/>
      <c r="V581" s="20"/>
      <c r="W581" s="20"/>
    </row>
    <row r="582" spans="2:23" ht="15.75" customHeight="1" x14ac:dyDescent="0.25">
      <c r="B582" s="20"/>
      <c r="C582" s="20"/>
      <c r="D582" s="5"/>
      <c r="E582" s="20"/>
      <c r="F582" s="5"/>
      <c r="G582" s="20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20"/>
      <c r="U582" s="20"/>
      <c r="V582" s="20"/>
      <c r="W582" s="20"/>
    </row>
    <row r="583" spans="2:23" ht="15.75" customHeight="1" x14ac:dyDescent="0.25">
      <c r="B583" s="20"/>
      <c r="C583" s="20"/>
      <c r="D583" s="5"/>
      <c r="E583" s="20"/>
      <c r="F583" s="5"/>
      <c r="G583" s="20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20"/>
      <c r="U583" s="20"/>
      <c r="V583" s="20"/>
      <c r="W583" s="20"/>
    </row>
    <row r="584" spans="2:23" ht="15.75" customHeight="1" x14ac:dyDescent="0.25">
      <c r="B584" s="20"/>
      <c r="C584" s="20"/>
      <c r="D584" s="5"/>
      <c r="E584" s="20"/>
      <c r="F584" s="5"/>
      <c r="G584" s="20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20"/>
      <c r="U584" s="20"/>
      <c r="V584" s="20"/>
      <c r="W584" s="20"/>
    </row>
    <row r="585" spans="2:23" ht="15.75" customHeight="1" x14ac:dyDescent="0.25">
      <c r="B585" s="20"/>
      <c r="C585" s="20"/>
      <c r="D585" s="5"/>
      <c r="E585" s="20"/>
      <c r="F585" s="5"/>
      <c r="G585" s="20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20"/>
      <c r="U585" s="20"/>
      <c r="V585" s="20"/>
      <c r="W585" s="20"/>
    </row>
    <row r="586" spans="2:23" ht="15.75" customHeight="1" x14ac:dyDescent="0.25">
      <c r="B586" s="20"/>
      <c r="C586" s="20"/>
      <c r="D586" s="5"/>
      <c r="E586" s="20"/>
      <c r="F586" s="5"/>
      <c r="G586" s="20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20"/>
      <c r="U586" s="20"/>
      <c r="V586" s="20"/>
      <c r="W586" s="20"/>
    </row>
    <row r="587" spans="2:23" ht="15.75" customHeight="1" x14ac:dyDescent="0.25">
      <c r="B587" s="20"/>
      <c r="C587" s="20"/>
      <c r="D587" s="5"/>
      <c r="E587" s="20"/>
      <c r="F587" s="5"/>
      <c r="G587" s="20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20"/>
      <c r="U587" s="20"/>
      <c r="V587" s="20"/>
      <c r="W587" s="20"/>
    </row>
    <row r="588" spans="2:23" ht="15.75" customHeight="1" x14ac:dyDescent="0.25">
      <c r="B588" s="20"/>
      <c r="C588" s="20"/>
      <c r="D588" s="5"/>
      <c r="E588" s="20"/>
      <c r="F588" s="5"/>
      <c r="G588" s="20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20"/>
      <c r="U588" s="20"/>
      <c r="V588" s="20"/>
      <c r="W588" s="20"/>
    </row>
    <row r="589" spans="2:23" ht="15.75" customHeight="1" x14ac:dyDescent="0.25">
      <c r="B589" s="20"/>
      <c r="C589" s="20"/>
      <c r="D589" s="5"/>
      <c r="E589" s="20"/>
      <c r="F589" s="5"/>
      <c r="G589" s="20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20"/>
      <c r="U589" s="20"/>
      <c r="V589" s="20"/>
      <c r="W589" s="20"/>
    </row>
    <row r="590" spans="2:23" ht="15.75" customHeight="1" x14ac:dyDescent="0.25">
      <c r="B590" s="20"/>
      <c r="C590" s="20"/>
      <c r="D590" s="5"/>
      <c r="E590" s="20"/>
      <c r="F590" s="5"/>
      <c r="G590" s="20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20"/>
      <c r="U590" s="20"/>
      <c r="V590" s="20"/>
      <c r="W590" s="20"/>
    </row>
    <row r="591" spans="2:23" ht="15.75" customHeight="1" x14ac:dyDescent="0.25">
      <c r="B591" s="20"/>
      <c r="C591" s="20"/>
      <c r="D591" s="5"/>
      <c r="E591" s="20"/>
      <c r="F591" s="5"/>
      <c r="G591" s="20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20"/>
      <c r="U591" s="20"/>
      <c r="V591" s="20"/>
      <c r="W591" s="20"/>
    </row>
    <row r="592" spans="2:23" ht="15.75" customHeight="1" x14ac:dyDescent="0.25">
      <c r="B592" s="20"/>
      <c r="C592" s="20"/>
      <c r="D592" s="5"/>
      <c r="E592" s="20"/>
      <c r="F592" s="5"/>
      <c r="G592" s="20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20"/>
      <c r="U592" s="20"/>
      <c r="V592" s="20"/>
      <c r="W592" s="20"/>
    </row>
    <row r="593" spans="2:23" ht="15.75" customHeight="1" x14ac:dyDescent="0.25">
      <c r="B593" s="20"/>
      <c r="C593" s="20"/>
      <c r="D593" s="5"/>
      <c r="E593" s="20"/>
      <c r="F593" s="5"/>
      <c r="G593" s="20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20"/>
      <c r="U593" s="20"/>
      <c r="V593" s="20"/>
      <c r="W593" s="20"/>
    </row>
    <row r="594" spans="2:23" ht="15.75" customHeight="1" x14ac:dyDescent="0.25">
      <c r="B594" s="20"/>
      <c r="C594" s="20"/>
      <c r="D594" s="5"/>
      <c r="E594" s="20"/>
      <c r="F594" s="5"/>
      <c r="G594" s="20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20"/>
      <c r="U594" s="20"/>
      <c r="V594" s="20"/>
      <c r="W594" s="20"/>
    </row>
    <row r="595" spans="2:23" ht="15.75" customHeight="1" x14ac:dyDescent="0.25">
      <c r="B595" s="20"/>
      <c r="C595" s="20"/>
      <c r="D595" s="5"/>
      <c r="E595" s="20"/>
      <c r="F595" s="5"/>
      <c r="G595" s="20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20"/>
      <c r="U595" s="20"/>
      <c r="V595" s="20"/>
      <c r="W595" s="20"/>
    </row>
    <row r="596" spans="2:23" ht="15.75" customHeight="1" x14ac:dyDescent="0.25">
      <c r="B596" s="20"/>
      <c r="C596" s="20"/>
      <c r="D596" s="5"/>
      <c r="E596" s="20"/>
      <c r="F596" s="5"/>
      <c r="G596" s="20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20"/>
      <c r="U596" s="20"/>
      <c r="V596" s="20"/>
      <c r="W596" s="20"/>
    </row>
    <row r="597" spans="2:23" ht="15.75" customHeight="1" x14ac:dyDescent="0.25">
      <c r="B597" s="20"/>
      <c r="C597" s="20"/>
      <c r="D597" s="5"/>
      <c r="E597" s="20"/>
      <c r="F597" s="5"/>
      <c r="G597" s="20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20"/>
      <c r="U597" s="20"/>
      <c r="V597" s="20"/>
      <c r="W597" s="20"/>
    </row>
    <row r="598" spans="2:23" ht="15.75" customHeight="1" x14ac:dyDescent="0.25">
      <c r="B598" s="20"/>
      <c r="C598" s="20"/>
      <c r="D598" s="5"/>
      <c r="E598" s="20"/>
      <c r="F598" s="5"/>
      <c r="G598" s="20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20"/>
      <c r="U598" s="20"/>
      <c r="V598" s="20"/>
      <c r="W598" s="20"/>
    </row>
    <row r="599" spans="2:23" ht="15.75" customHeight="1" x14ac:dyDescent="0.25">
      <c r="B599" s="20"/>
      <c r="C599" s="20"/>
      <c r="D599" s="5"/>
      <c r="E599" s="20"/>
      <c r="F599" s="5"/>
      <c r="G599" s="20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20"/>
      <c r="U599" s="20"/>
      <c r="V599" s="20"/>
      <c r="W599" s="20"/>
    </row>
    <row r="600" spans="2:23" ht="15.75" customHeight="1" x14ac:dyDescent="0.25">
      <c r="B600" s="20"/>
      <c r="C600" s="20"/>
      <c r="D600" s="5"/>
      <c r="E600" s="20"/>
      <c r="F600" s="5"/>
      <c r="G600" s="20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20"/>
      <c r="U600" s="20"/>
      <c r="V600" s="20"/>
      <c r="W600" s="20"/>
    </row>
    <row r="601" spans="2:23" ht="15.75" customHeight="1" x14ac:dyDescent="0.25">
      <c r="B601" s="20"/>
      <c r="C601" s="20"/>
      <c r="D601" s="5"/>
      <c r="E601" s="20"/>
      <c r="F601" s="5"/>
      <c r="G601" s="20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20"/>
      <c r="U601" s="20"/>
      <c r="V601" s="20"/>
      <c r="W601" s="20"/>
    </row>
    <row r="602" spans="2:23" ht="15.75" customHeight="1" x14ac:dyDescent="0.25">
      <c r="B602" s="20"/>
      <c r="C602" s="20"/>
      <c r="D602" s="5"/>
      <c r="E602" s="20"/>
      <c r="F602" s="5"/>
      <c r="G602" s="20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20"/>
      <c r="U602" s="20"/>
      <c r="V602" s="20"/>
      <c r="W602" s="20"/>
    </row>
    <row r="603" spans="2:23" ht="15.75" customHeight="1" x14ac:dyDescent="0.25">
      <c r="B603" s="20"/>
      <c r="C603" s="20"/>
      <c r="D603" s="5"/>
      <c r="E603" s="20"/>
      <c r="F603" s="5"/>
      <c r="G603" s="20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20"/>
      <c r="U603" s="20"/>
      <c r="V603" s="20"/>
      <c r="W603" s="20"/>
    </row>
    <row r="604" spans="2:23" ht="15.75" customHeight="1" x14ac:dyDescent="0.25">
      <c r="B604" s="20"/>
      <c r="C604" s="20"/>
      <c r="D604" s="5"/>
      <c r="E604" s="20"/>
      <c r="F604" s="5"/>
      <c r="G604" s="20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20"/>
      <c r="U604" s="20"/>
      <c r="V604" s="20"/>
      <c r="W604" s="20"/>
    </row>
    <row r="605" spans="2:23" ht="15.75" customHeight="1" x14ac:dyDescent="0.25">
      <c r="B605" s="20"/>
      <c r="C605" s="20"/>
      <c r="D605" s="5"/>
      <c r="E605" s="20"/>
      <c r="F605" s="5"/>
      <c r="G605" s="20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20"/>
      <c r="U605" s="20"/>
      <c r="V605" s="20"/>
      <c r="W605" s="20"/>
    </row>
    <row r="606" spans="2:23" ht="15.75" customHeight="1" x14ac:dyDescent="0.25">
      <c r="B606" s="20"/>
      <c r="C606" s="20"/>
      <c r="D606" s="5"/>
      <c r="E606" s="20"/>
      <c r="F606" s="5"/>
      <c r="G606" s="20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20"/>
      <c r="U606" s="20"/>
      <c r="V606" s="20"/>
      <c r="W606" s="20"/>
    </row>
    <row r="607" spans="2:23" ht="15.75" customHeight="1" x14ac:dyDescent="0.25">
      <c r="B607" s="20"/>
      <c r="C607" s="20"/>
      <c r="D607" s="5"/>
      <c r="E607" s="20"/>
      <c r="F607" s="5"/>
      <c r="G607" s="20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20"/>
      <c r="U607" s="20"/>
      <c r="V607" s="20"/>
      <c r="W607" s="20"/>
    </row>
    <row r="608" spans="2:23" ht="15.75" customHeight="1" x14ac:dyDescent="0.25">
      <c r="B608" s="20"/>
      <c r="C608" s="20"/>
      <c r="D608" s="5"/>
      <c r="E608" s="20"/>
      <c r="F608" s="5"/>
      <c r="G608" s="20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20"/>
      <c r="U608" s="20"/>
      <c r="V608" s="20"/>
      <c r="W608" s="20"/>
    </row>
    <row r="609" spans="2:23" ht="15.75" customHeight="1" x14ac:dyDescent="0.25">
      <c r="B609" s="20"/>
      <c r="C609" s="20"/>
      <c r="D609" s="5"/>
      <c r="E609" s="20"/>
      <c r="F609" s="5"/>
      <c r="G609" s="20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20"/>
      <c r="U609" s="20"/>
      <c r="V609" s="20"/>
      <c r="W609" s="20"/>
    </row>
    <row r="610" spans="2:23" ht="15.75" customHeight="1" x14ac:dyDescent="0.25">
      <c r="B610" s="20"/>
      <c r="C610" s="20"/>
      <c r="D610" s="5"/>
      <c r="E610" s="20"/>
      <c r="F610" s="5"/>
      <c r="G610" s="20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20"/>
      <c r="U610" s="20"/>
      <c r="V610" s="20"/>
      <c r="W610" s="20"/>
    </row>
    <row r="611" spans="2:23" ht="15.75" customHeight="1" x14ac:dyDescent="0.25">
      <c r="B611" s="20"/>
      <c r="C611" s="20"/>
      <c r="D611" s="5"/>
      <c r="E611" s="20"/>
      <c r="F611" s="5"/>
      <c r="G611" s="20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20"/>
      <c r="U611" s="20"/>
      <c r="V611" s="20"/>
      <c r="W611" s="20"/>
    </row>
    <row r="612" spans="2:23" ht="15.75" customHeight="1" x14ac:dyDescent="0.25">
      <c r="B612" s="20"/>
      <c r="C612" s="20"/>
      <c r="D612" s="5"/>
      <c r="E612" s="20"/>
      <c r="F612" s="5"/>
      <c r="G612" s="20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20"/>
      <c r="U612" s="20"/>
      <c r="V612" s="20"/>
      <c r="W612" s="20"/>
    </row>
    <row r="613" spans="2:23" ht="15.75" customHeight="1" x14ac:dyDescent="0.25">
      <c r="B613" s="20"/>
      <c r="C613" s="20"/>
      <c r="D613" s="5"/>
      <c r="E613" s="20"/>
      <c r="F613" s="5"/>
      <c r="G613" s="20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20"/>
      <c r="U613" s="20"/>
      <c r="V613" s="20"/>
      <c r="W613" s="20"/>
    </row>
    <row r="614" spans="2:23" ht="15.75" customHeight="1" x14ac:dyDescent="0.25">
      <c r="B614" s="20"/>
      <c r="C614" s="20"/>
      <c r="D614" s="5"/>
      <c r="E614" s="20"/>
      <c r="F614" s="5"/>
      <c r="G614" s="20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20"/>
      <c r="U614" s="20"/>
      <c r="V614" s="20"/>
      <c r="W614" s="20"/>
    </row>
    <row r="615" spans="2:23" ht="15.75" customHeight="1" x14ac:dyDescent="0.25">
      <c r="B615" s="20"/>
      <c r="C615" s="20"/>
      <c r="D615" s="5"/>
      <c r="E615" s="20"/>
      <c r="F615" s="5"/>
      <c r="G615" s="20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20"/>
      <c r="U615" s="20"/>
      <c r="V615" s="20"/>
      <c r="W615" s="20"/>
    </row>
    <row r="616" spans="2:23" ht="15.75" customHeight="1" x14ac:dyDescent="0.25">
      <c r="B616" s="20"/>
      <c r="C616" s="20"/>
      <c r="D616" s="5"/>
      <c r="E616" s="20"/>
      <c r="F616" s="5"/>
      <c r="G616" s="20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20"/>
      <c r="U616" s="20"/>
      <c r="V616" s="20"/>
      <c r="W616" s="20"/>
    </row>
    <row r="617" spans="2:23" ht="15.75" customHeight="1" x14ac:dyDescent="0.25">
      <c r="B617" s="20"/>
      <c r="C617" s="20"/>
      <c r="D617" s="5"/>
      <c r="E617" s="20"/>
      <c r="F617" s="5"/>
      <c r="G617" s="20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20"/>
      <c r="U617" s="20"/>
      <c r="V617" s="20"/>
      <c r="W617" s="20"/>
    </row>
    <row r="618" spans="2:23" ht="15.75" customHeight="1" x14ac:dyDescent="0.25">
      <c r="B618" s="20"/>
      <c r="C618" s="20"/>
      <c r="D618" s="5"/>
      <c r="E618" s="20"/>
      <c r="F618" s="5"/>
      <c r="G618" s="20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20"/>
      <c r="U618" s="20"/>
      <c r="V618" s="20"/>
      <c r="W618" s="20"/>
    </row>
    <row r="619" spans="2:23" ht="15.75" customHeight="1" x14ac:dyDescent="0.25">
      <c r="B619" s="20"/>
      <c r="C619" s="20"/>
      <c r="D619" s="5"/>
      <c r="E619" s="20"/>
      <c r="F619" s="5"/>
      <c r="G619" s="20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20"/>
      <c r="U619" s="20"/>
      <c r="V619" s="20"/>
      <c r="W619" s="20"/>
    </row>
    <row r="620" spans="2:23" ht="15.75" customHeight="1" x14ac:dyDescent="0.25">
      <c r="B620" s="20"/>
      <c r="C620" s="20"/>
      <c r="D620" s="5"/>
      <c r="E620" s="20"/>
      <c r="F620" s="5"/>
      <c r="G620" s="20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20"/>
      <c r="U620" s="20"/>
      <c r="V620" s="20"/>
      <c r="W620" s="20"/>
    </row>
    <row r="621" spans="2:23" ht="15.75" customHeight="1" x14ac:dyDescent="0.25">
      <c r="B621" s="20"/>
      <c r="C621" s="20"/>
      <c r="D621" s="5"/>
      <c r="E621" s="20"/>
      <c r="F621" s="5"/>
      <c r="G621" s="20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20"/>
      <c r="U621" s="20"/>
      <c r="V621" s="20"/>
      <c r="W621" s="20"/>
    </row>
    <row r="622" spans="2:23" ht="15.75" customHeight="1" x14ac:dyDescent="0.25">
      <c r="B622" s="20"/>
      <c r="C622" s="20"/>
      <c r="D622" s="5"/>
      <c r="E622" s="20"/>
      <c r="F622" s="5"/>
      <c r="G622" s="20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20"/>
      <c r="U622" s="20"/>
      <c r="V622" s="20"/>
      <c r="W622" s="20"/>
    </row>
    <row r="623" spans="2:23" ht="15.75" customHeight="1" x14ac:dyDescent="0.25">
      <c r="B623" s="20"/>
      <c r="C623" s="20"/>
      <c r="D623" s="5"/>
      <c r="E623" s="20"/>
      <c r="F623" s="5"/>
      <c r="G623" s="20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20"/>
      <c r="U623" s="20"/>
      <c r="V623" s="20"/>
      <c r="W623" s="20"/>
    </row>
    <row r="624" spans="2:23" ht="15.75" customHeight="1" x14ac:dyDescent="0.25">
      <c r="B624" s="20"/>
      <c r="C624" s="20"/>
      <c r="D624" s="5"/>
      <c r="E624" s="20"/>
      <c r="F624" s="5"/>
      <c r="G624" s="20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20"/>
      <c r="U624" s="20"/>
      <c r="V624" s="20"/>
      <c r="W624" s="20"/>
    </row>
    <row r="625" spans="2:23" ht="15.75" customHeight="1" x14ac:dyDescent="0.25">
      <c r="B625" s="20"/>
      <c r="C625" s="20"/>
      <c r="D625" s="5"/>
      <c r="E625" s="20"/>
      <c r="F625" s="5"/>
      <c r="G625" s="20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20"/>
      <c r="U625" s="20"/>
      <c r="V625" s="20"/>
      <c r="W625" s="20"/>
    </row>
    <row r="626" spans="2:23" ht="15.75" customHeight="1" x14ac:dyDescent="0.25">
      <c r="B626" s="20"/>
      <c r="C626" s="20"/>
      <c r="D626" s="5"/>
      <c r="E626" s="20"/>
      <c r="F626" s="5"/>
      <c r="G626" s="20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20"/>
      <c r="U626" s="20"/>
      <c r="V626" s="20"/>
      <c r="W626" s="20"/>
    </row>
    <row r="627" spans="2:23" ht="15.75" customHeight="1" x14ac:dyDescent="0.25">
      <c r="B627" s="20"/>
      <c r="C627" s="20"/>
      <c r="D627" s="5"/>
      <c r="E627" s="20"/>
      <c r="F627" s="5"/>
      <c r="G627" s="20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20"/>
      <c r="U627" s="20"/>
      <c r="V627" s="20"/>
      <c r="W627" s="20"/>
    </row>
    <row r="628" spans="2:23" ht="15.75" customHeight="1" x14ac:dyDescent="0.25">
      <c r="B628" s="20"/>
      <c r="C628" s="20"/>
      <c r="D628" s="5"/>
      <c r="E628" s="20"/>
      <c r="F628" s="5"/>
      <c r="G628" s="20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20"/>
      <c r="U628" s="20"/>
      <c r="V628" s="20"/>
      <c r="W628" s="20"/>
    </row>
    <row r="629" spans="2:23" ht="15.75" customHeight="1" x14ac:dyDescent="0.25">
      <c r="B629" s="20"/>
      <c r="C629" s="20"/>
      <c r="D629" s="5"/>
      <c r="E629" s="20"/>
      <c r="F629" s="5"/>
      <c r="G629" s="20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20"/>
      <c r="U629" s="20"/>
      <c r="V629" s="20"/>
      <c r="W629" s="20"/>
    </row>
    <row r="630" spans="2:23" ht="15.75" customHeight="1" x14ac:dyDescent="0.25">
      <c r="B630" s="20"/>
      <c r="C630" s="20"/>
      <c r="D630" s="5"/>
      <c r="E630" s="20"/>
      <c r="F630" s="5"/>
      <c r="G630" s="20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20"/>
      <c r="U630" s="20"/>
      <c r="V630" s="20"/>
      <c r="W630" s="20"/>
    </row>
    <row r="631" spans="2:23" ht="15.75" customHeight="1" x14ac:dyDescent="0.25">
      <c r="B631" s="20"/>
      <c r="C631" s="20"/>
      <c r="D631" s="5"/>
      <c r="E631" s="20"/>
      <c r="F631" s="5"/>
      <c r="G631" s="20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20"/>
      <c r="U631" s="20"/>
      <c r="V631" s="20"/>
      <c r="W631" s="20"/>
    </row>
    <row r="632" spans="2:23" ht="15.75" customHeight="1" x14ac:dyDescent="0.25">
      <c r="B632" s="20"/>
      <c r="C632" s="20"/>
      <c r="D632" s="5"/>
      <c r="E632" s="20"/>
      <c r="F632" s="5"/>
      <c r="G632" s="20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20"/>
      <c r="U632" s="20"/>
      <c r="V632" s="20"/>
      <c r="W632" s="20"/>
    </row>
    <row r="633" spans="2:23" ht="15.75" customHeight="1" x14ac:dyDescent="0.25">
      <c r="B633" s="20"/>
      <c r="C633" s="20"/>
      <c r="D633" s="5"/>
      <c r="E633" s="20"/>
      <c r="F633" s="5"/>
      <c r="G633" s="20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20"/>
      <c r="U633" s="20"/>
      <c r="V633" s="20"/>
      <c r="W633" s="20"/>
    </row>
    <row r="634" spans="2:23" ht="15.75" customHeight="1" x14ac:dyDescent="0.25">
      <c r="B634" s="20"/>
      <c r="C634" s="20"/>
      <c r="D634" s="5"/>
      <c r="E634" s="20"/>
      <c r="F634" s="5"/>
      <c r="G634" s="20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20"/>
      <c r="U634" s="20"/>
      <c r="V634" s="20"/>
      <c r="W634" s="20"/>
    </row>
    <row r="635" spans="2:23" ht="15.75" customHeight="1" x14ac:dyDescent="0.25">
      <c r="B635" s="20"/>
      <c r="C635" s="20"/>
      <c r="D635" s="5"/>
      <c r="E635" s="20"/>
      <c r="F635" s="5"/>
      <c r="G635" s="20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20"/>
      <c r="U635" s="20"/>
      <c r="V635" s="20"/>
      <c r="W635" s="20"/>
    </row>
    <row r="636" spans="2:23" ht="15.75" customHeight="1" x14ac:dyDescent="0.25">
      <c r="B636" s="20"/>
      <c r="C636" s="20"/>
      <c r="D636" s="5"/>
      <c r="E636" s="20"/>
      <c r="F636" s="5"/>
      <c r="G636" s="20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20"/>
      <c r="U636" s="20"/>
      <c r="V636" s="20"/>
      <c r="W636" s="20"/>
    </row>
    <row r="637" spans="2:23" ht="15.75" customHeight="1" x14ac:dyDescent="0.25">
      <c r="B637" s="20"/>
      <c r="C637" s="20"/>
      <c r="D637" s="5"/>
      <c r="E637" s="20"/>
      <c r="F637" s="5"/>
      <c r="G637" s="20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20"/>
      <c r="U637" s="20"/>
      <c r="V637" s="20"/>
      <c r="W637" s="20"/>
    </row>
    <row r="638" spans="2:23" ht="15.75" customHeight="1" x14ac:dyDescent="0.25">
      <c r="B638" s="20"/>
      <c r="C638" s="20"/>
      <c r="D638" s="5"/>
      <c r="E638" s="20"/>
      <c r="F638" s="5"/>
      <c r="G638" s="20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20"/>
      <c r="U638" s="20"/>
      <c r="V638" s="20"/>
      <c r="W638" s="20"/>
    </row>
    <row r="639" spans="2:23" ht="15.75" customHeight="1" x14ac:dyDescent="0.25">
      <c r="B639" s="20"/>
      <c r="C639" s="20"/>
      <c r="D639" s="5"/>
      <c r="E639" s="20"/>
      <c r="F639" s="5"/>
      <c r="G639" s="20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20"/>
      <c r="U639" s="20"/>
      <c r="V639" s="20"/>
      <c r="W639" s="20"/>
    </row>
    <row r="640" spans="2:23" ht="15.75" customHeight="1" x14ac:dyDescent="0.25">
      <c r="B640" s="20"/>
      <c r="C640" s="20"/>
      <c r="D640" s="5"/>
      <c r="E640" s="20"/>
      <c r="F640" s="5"/>
      <c r="G640" s="20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20"/>
      <c r="U640" s="20"/>
      <c r="V640" s="20"/>
      <c r="W640" s="20"/>
    </row>
    <row r="641" spans="2:23" ht="15.75" customHeight="1" x14ac:dyDescent="0.25">
      <c r="B641" s="20"/>
      <c r="C641" s="20"/>
      <c r="D641" s="5"/>
      <c r="E641" s="20"/>
      <c r="F641" s="5"/>
      <c r="G641" s="20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20"/>
      <c r="U641" s="20"/>
      <c r="V641" s="20"/>
      <c r="W641" s="20"/>
    </row>
    <row r="642" spans="2:23" ht="15.75" customHeight="1" x14ac:dyDescent="0.25">
      <c r="B642" s="20"/>
      <c r="C642" s="20"/>
      <c r="D642" s="5"/>
      <c r="E642" s="20"/>
      <c r="F642" s="5"/>
      <c r="G642" s="20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20"/>
      <c r="U642" s="20"/>
      <c r="V642" s="20"/>
      <c r="W642" s="20"/>
    </row>
    <row r="643" spans="2:23" ht="15.75" customHeight="1" x14ac:dyDescent="0.25">
      <c r="B643" s="20"/>
      <c r="C643" s="20"/>
      <c r="D643" s="5"/>
      <c r="E643" s="20"/>
      <c r="F643" s="5"/>
      <c r="G643" s="20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20"/>
      <c r="U643" s="20"/>
      <c r="V643" s="20"/>
      <c r="W643" s="20"/>
    </row>
    <row r="644" spans="2:23" ht="15.75" customHeight="1" x14ac:dyDescent="0.25">
      <c r="B644" s="20"/>
      <c r="C644" s="20"/>
      <c r="D644" s="5"/>
      <c r="E644" s="20"/>
      <c r="F644" s="5"/>
      <c r="G644" s="20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20"/>
      <c r="U644" s="20"/>
      <c r="V644" s="20"/>
      <c r="W644" s="20"/>
    </row>
    <row r="645" spans="2:23" ht="15.75" customHeight="1" x14ac:dyDescent="0.25">
      <c r="B645" s="20"/>
      <c r="C645" s="20"/>
      <c r="D645" s="5"/>
      <c r="E645" s="20"/>
      <c r="F645" s="5"/>
      <c r="G645" s="20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20"/>
      <c r="U645" s="20"/>
      <c r="V645" s="20"/>
      <c r="W645" s="20"/>
    </row>
    <row r="646" spans="2:23" ht="15.75" customHeight="1" x14ac:dyDescent="0.25">
      <c r="B646" s="20"/>
      <c r="C646" s="20"/>
      <c r="D646" s="5"/>
      <c r="E646" s="20"/>
      <c r="F646" s="5"/>
      <c r="G646" s="20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20"/>
      <c r="U646" s="20"/>
      <c r="V646" s="20"/>
      <c r="W646" s="20"/>
    </row>
    <row r="647" spans="2:23" ht="15.75" customHeight="1" x14ac:dyDescent="0.25">
      <c r="B647" s="20"/>
      <c r="C647" s="20"/>
      <c r="D647" s="5"/>
      <c r="E647" s="20"/>
      <c r="F647" s="5"/>
      <c r="G647" s="20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20"/>
      <c r="U647" s="20"/>
      <c r="V647" s="20"/>
      <c r="W647" s="20"/>
    </row>
    <row r="648" spans="2:23" ht="15.75" customHeight="1" x14ac:dyDescent="0.25">
      <c r="B648" s="20"/>
      <c r="C648" s="20"/>
      <c r="D648" s="5"/>
      <c r="E648" s="20"/>
      <c r="F648" s="5"/>
      <c r="G648" s="20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20"/>
      <c r="U648" s="20"/>
      <c r="V648" s="20"/>
      <c r="W648" s="20"/>
    </row>
    <row r="649" spans="2:23" ht="15.75" customHeight="1" x14ac:dyDescent="0.25">
      <c r="B649" s="20"/>
      <c r="C649" s="20"/>
      <c r="D649" s="5"/>
      <c r="E649" s="20"/>
      <c r="F649" s="5"/>
      <c r="G649" s="20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20"/>
      <c r="U649" s="20"/>
      <c r="V649" s="20"/>
      <c r="W649" s="20"/>
    </row>
    <row r="650" spans="2:23" ht="15.75" customHeight="1" x14ac:dyDescent="0.25">
      <c r="B650" s="20"/>
      <c r="C650" s="20"/>
      <c r="D650" s="5"/>
      <c r="E650" s="20"/>
      <c r="F650" s="5"/>
      <c r="G650" s="20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20"/>
      <c r="U650" s="20"/>
      <c r="V650" s="20"/>
      <c r="W650" s="20"/>
    </row>
    <row r="651" spans="2:23" ht="15.75" customHeight="1" x14ac:dyDescent="0.25">
      <c r="B651" s="20"/>
      <c r="C651" s="20"/>
      <c r="D651" s="5"/>
      <c r="E651" s="20"/>
      <c r="F651" s="5"/>
      <c r="G651" s="20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20"/>
      <c r="U651" s="20"/>
      <c r="V651" s="20"/>
      <c r="W651" s="20"/>
    </row>
    <row r="652" spans="2:23" ht="15.75" customHeight="1" x14ac:dyDescent="0.25">
      <c r="B652" s="20"/>
      <c r="C652" s="20"/>
      <c r="D652" s="5"/>
      <c r="E652" s="20"/>
      <c r="F652" s="5"/>
      <c r="G652" s="20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20"/>
      <c r="U652" s="20"/>
      <c r="V652" s="20"/>
      <c r="W652" s="20"/>
    </row>
    <row r="653" spans="2:23" ht="15.75" customHeight="1" x14ac:dyDescent="0.25">
      <c r="B653" s="20"/>
      <c r="C653" s="20"/>
      <c r="D653" s="5"/>
      <c r="E653" s="20"/>
      <c r="F653" s="5"/>
      <c r="G653" s="20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20"/>
      <c r="U653" s="20"/>
      <c r="V653" s="20"/>
      <c r="W653" s="20"/>
    </row>
    <row r="654" spans="2:23" ht="15.75" customHeight="1" x14ac:dyDescent="0.25">
      <c r="B654" s="20"/>
      <c r="C654" s="20"/>
      <c r="D654" s="5"/>
      <c r="E654" s="20"/>
      <c r="F654" s="5"/>
      <c r="G654" s="20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20"/>
      <c r="U654" s="20"/>
      <c r="V654" s="20"/>
      <c r="W654" s="20"/>
    </row>
    <row r="655" spans="2:23" ht="15.75" customHeight="1" x14ac:dyDescent="0.25">
      <c r="B655" s="20"/>
      <c r="C655" s="20"/>
      <c r="D655" s="5"/>
      <c r="E655" s="20"/>
      <c r="F655" s="5"/>
      <c r="G655" s="20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20"/>
      <c r="U655" s="20"/>
      <c r="V655" s="20"/>
      <c r="W655" s="20"/>
    </row>
    <row r="656" spans="2:23" ht="15.75" customHeight="1" x14ac:dyDescent="0.25">
      <c r="B656" s="20"/>
      <c r="C656" s="20"/>
      <c r="D656" s="5"/>
      <c r="E656" s="20"/>
      <c r="F656" s="5"/>
      <c r="G656" s="20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20"/>
      <c r="U656" s="20"/>
      <c r="V656" s="20"/>
      <c r="W656" s="20"/>
    </row>
    <row r="657" spans="2:23" ht="15.75" customHeight="1" x14ac:dyDescent="0.25">
      <c r="B657" s="20"/>
      <c r="C657" s="20"/>
      <c r="D657" s="5"/>
      <c r="E657" s="20"/>
      <c r="F657" s="5"/>
      <c r="G657" s="20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20"/>
      <c r="U657" s="20"/>
      <c r="V657" s="20"/>
      <c r="W657" s="20"/>
    </row>
    <row r="658" spans="2:23" ht="15.75" customHeight="1" x14ac:dyDescent="0.25">
      <c r="B658" s="20"/>
      <c r="C658" s="20"/>
      <c r="D658" s="5"/>
      <c r="E658" s="20"/>
      <c r="F658" s="5"/>
      <c r="G658" s="20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20"/>
      <c r="U658" s="20"/>
      <c r="V658" s="20"/>
      <c r="W658" s="20"/>
    </row>
    <row r="659" spans="2:23" ht="15.75" customHeight="1" x14ac:dyDescent="0.25">
      <c r="B659" s="20"/>
      <c r="C659" s="20"/>
      <c r="D659" s="5"/>
      <c r="E659" s="20"/>
      <c r="F659" s="5"/>
      <c r="G659" s="20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20"/>
      <c r="U659" s="20"/>
      <c r="V659" s="20"/>
      <c r="W659" s="20"/>
    </row>
    <row r="660" spans="2:23" ht="15.75" customHeight="1" x14ac:dyDescent="0.25">
      <c r="B660" s="20"/>
      <c r="C660" s="20"/>
      <c r="D660" s="5"/>
      <c r="E660" s="20"/>
      <c r="F660" s="5"/>
      <c r="G660" s="20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20"/>
      <c r="U660" s="20"/>
      <c r="V660" s="20"/>
      <c r="W660" s="20"/>
    </row>
    <row r="661" spans="2:23" ht="15.75" customHeight="1" x14ac:dyDescent="0.25">
      <c r="B661" s="20"/>
      <c r="C661" s="20"/>
      <c r="D661" s="5"/>
      <c r="E661" s="20"/>
      <c r="F661" s="5"/>
      <c r="G661" s="20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20"/>
      <c r="U661" s="20"/>
      <c r="V661" s="20"/>
      <c r="W661" s="20"/>
    </row>
    <row r="662" spans="2:23" ht="15.75" customHeight="1" x14ac:dyDescent="0.25">
      <c r="B662" s="20"/>
      <c r="C662" s="20"/>
      <c r="D662" s="5"/>
      <c r="E662" s="20"/>
      <c r="F662" s="5"/>
      <c r="G662" s="20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20"/>
      <c r="U662" s="20"/>
      <c r="V662" s="20"/>
      <c r="W662" s="20"/>
    </row>
    <row r="663" spans="2:23" ht="15.75" customHeight="1" x14ac:dyDescent="0.25">
      <c r="B663" s="20"/>
      <c r="C663" s="20"/>
      <c r="D663" s="5"/>
      <c r="E663" s="20"/>
      <c r="F663" s="5"/>
      <c r="G663" s="20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20"/>
      <c r="U663" s="20"/>
      <c r="V663" s="20"/>
      <c r="W663" s="20"/>
    </row>
    <row r="664" spans="2:23" ht="15.75" customHeight="1" x14ac:dyDescent="0.25">
      <c r="B664" s="20"/>
      <c r="C664" s="20"/>
      <c r="D664" s="5"/>
      <c r="E664" s="20"/>
      <c r="F664" s="5"/>
      <c r="G664" s="20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20"/>
      <c r="U664" s="20"/>
      <c r="V664" s="20"/>
      <c r="W664" s="20"/>
    </row>
    <row r="665" spans="2:23" ht="15.75" customHeight="1" x14ac:dyDescent="0.25">
      <c r="B665" s="20"/>
      <c r="C665" s="20"/>
      <c r="D665" s="5"/>
      <c r="E665" s="20"/>
      <c r="F665" s="5"/>
      <c r="G665" s="20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20"/>
      <c r="U665" s="20"/>
      <c r="V665" s="20"/>
      <c r="W665" s="20"/>
    </row>
    <row r="666" spans="2:23" ht="15.75" customHeight="1" x14ac:dyDescent="0.25">
      <c r="B666" s="20"/>
      <c r="C666" s="20"/>
      <c r="D666" s="5"/>
      <c r="E666" s="20"/>
      <c r="F666" s="5"/>
      <c r="G666" s="20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20"/>
      <c r="U666" s="20"/>
      <c r="V666" s="20"/>
      <c r="W666" s="20"/>
    </row>
    <row r="667" spans="2:23" ht="15.75" customHeight="1" x14ac:dyDescent="0.25">
      <c r="B667" s="20"/>
      <c r="C667" s="20"/>
      <c r="D667" s="5"/>
      <c r="E667" s="20"/>
      <c r="F667" s="5"/>
      <c r="G667" s="20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20"/>
      <c r="U667" s="20"/>
      <c r="V667" s="20"/>
      <c r="W667" s="20"/>
    </row>
    <row r="668" spans="2:23" ht="15.75" customHeight="1" x14ac:dyDescent="0.25">
      <c r="B668" s="20"/>
      <c r="C668" s="20"/>
      <c r="D668" s="5"/>
      <c r="E668" s="20"/>
      <c r="F668" s="5"/>
      <c r="G668" s="20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20"/>
      <c r="U668" s="20"/>
      <c r="V668" s="20"/>
      <c r="W668" s="20"/>
    </row>
    <row r="669" spans="2:23" ht="15.75" customHeight="1" x14ac:dyDescent="0.25">
      <c r="B669" s="20"/>
      <c r="C669" s="20"/>
      <c r="D669" s="5"/>
      <c r="E669" s="20"/>
      <c r="F669" s="5"/>
      <c r="G669" s="20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20"/>
      <c r="U669" s="20"/>
      <c r="V669" s="20"/>
      <c r="W669" s="20"/>
    </row>
    <row r="670" spans="2:23" ht="15.75" customHeight="1" x14ac:dyDescent="0.25">
      <c r="B670" s="20"/>
      <c r="C670" s="20"/>
      <c r="D670" s="5"/>
      <c r="E670" s="20"/>
      <c r="F670" s="5"/>
      <c r="G670" s="20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20"/>
      <c r="U670" s="20"/>
      <c r="V670" s="20"/>
      <c r="W670" s="20"/>
    </row>
    <row r="671" spans="2:23" ht="15.75" customHeight="1" x14ac:dyDescent="0.25">
      <c r="B671" s="20"/>
      <c r="C671" s="20"/>
      <c r="D671" s="5"/>
      <c r="E671" s="20"/>
      <c r="F671" s="5"/>
      <c r="G671" s="20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20"/>
      <c r="U671" s="20"/>
      <c r="V671" s="20"/>
      <c r="W671" s="20"/>
    </row>
    <row r="672" spans="2:23" ht="15.75" customHeight="1" x14ac:dyDescent="0.25">
      <c r="B672" s="20"/>
      <c r="C672" s="20"/>
      <c r="D672" s="5"/>
      <c r="E672" s="20"/>
      <c r="F672" s="5"/>
      <c r="G672" s="20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20"/>
      <c r="U672" s="20"/>
      <c r="V672" s="20"/>
      <c r="W672" s="20"/>
    </row>
    <row r="673" spans="2:23" ht="15.75" customHeight="1" x14ac:dyDescent="0.25">
      <c r="B673" s="20"/>
      <c r="C673" s="20"/>
      <c r="D673" s="5"/>
      <c r="E673" s="20"/>
      <c r="F673" s="5"/>
      <c r="G673" s="20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20"/>
      <c r="U673" s="20"/>
      <c r="V673" s="20"/>
      <c r="W673" s="20"/>
    </row>
    <row r="674" spans="2:23" ht="15.75" customHeight="1" x14ac:dyDescent="0.25">
      <c r="B674" s="20"/>
      <c r="C674" s="20"/>
      <c r="D674" s="5"/>
      <c r="E674" s="20"/>
      <c r="F674" s="5"/>
      <c r="G674" s="20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20"/>
      <c r="U674" s="20"/>
      <c r="V674" s="20"/>
      <c r="W674" s="20"/>
    </row>
    <row r="675" spans="2:23" ht="15.75" customHeight="1" x14ac:dyDescent="0.25">
      <c r="B675" s="20"/>
      <c r="C675" s="20"/>
      <c r="D675" s="5"/>
      <c r="E675" s="20"/>
      <c r="F675" s="5"/>
      <c r="G675" s="20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20"/>
      <c r="U675" s="20"/>
      <c r="V675" s="20"/>
      <c r="W675" s="20"/>
    </row>
    <row r="676" spans="2:23" ht="15.75" customHeight="1" x14ac:dyDescent="0.25">
      <c r="B676" s="20"/>
      <c r="C676" s="20"/>
      <c r="D676" s="5"/>
      <c r="E676" s="20"/>
      <c r="F676" s="5"/>
      <c r="G676" s="20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20"/>
      <c r="U676" s="20"/>
      <c r="V676" s="20"/>
      <c r="W676" s="20"/>
    </row>
    <row r="677" spans="2:23" ht="15.75" customHeight="1" x14ac:dyDescent="0.25">
      <c r="B677" s="20"/>
      <c r="C677" s="20"/>
      <c r="D677" s="5"/>
      <c r="E677" s="20"/>
      <c r="F677" s="5"/>
      <c r="G677" s="20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20"/>
      <c r="U677" s="20"/>
      <c r="V677" s="20"/>
      <c r="W677" s="20"/>
    </row>
    <row r="678" spans="2:23" ht="15.75" customHeight="1" x14ac:dyDescent="0.25">
      <c r="B678" s="20"/>
      <c r="C678" s="20"/>
      <c r="D678" s="5"/>
      <c r="E678" s="20"/>
      <c r="F678" s="5"/>
      <c r="G678" s="20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20"/>
      <c r="U678" s="20"/>
      <c r="V678" s="20"/>
      <c r="W678" s="20"/>
    </row>
    <row r="679" spans="2:23" ht="15.75" customHeight="1" x14ac:dyDescent="0.25">
      <c r="B679" s="20"/>
      <c r="C679" s="20"/>
      <c r="D679" s="5"/>
      <c r="E679" s="20"/>
      <c r="F679" s="5"/>
      <c r="G679" s="20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20"/>
      <c r="U679" s="20"/>
      <c r="V679" s="20"/>
      <c r="W679" s="20"/>
    </row>
    <row r="680" spans="2:23" ht="15.75" customHeight="1" x14ac:dyDescent="0.25">
      <c r="B680" s="20"/>
      <c r="C680" s="20"/>
      <c r="D680" s="5"/>
      <c r="E680" s="20"/>
      <c r="F680" s="5"/>
      <c r="G680" s="20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20"/>
      <c r="U680" s="20"/>
      <c r="V680" s="20"/>
      <c r="W680" s="20"/>
    </row>
    <row r="681" spans="2:23" ht="15.75" customHeight="1" x14ac:dyDescent="0.25">
      <c r="B681" s="20"/>
      <c r="C681" s="20"/>
      <c r="D681" s="5"/>
      <c r="E681" s="20"/>
      <c r="F681" s="5"/>
      <c r="G681" s="20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20"/>
      <c r="U681" s="20"/>
      <c r="V681" s="20"/>
      <c r="W681" s="20"/>
    </row>
    <row r="682" spans="2:23" ht="15.75" customHeight="1" x14ac:dyDescent="0.25">
      <c r="B682" s="20"/>
      <c r="C682" s="20"/>
      <c r="D682" s="5"/>
      <c r="E682" s="20"/>
      <c r="F682" s="5"/>
      <c r="G682" s="20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20"/>
      <c r="U682" s="20"/>
      <c r="V682" s="20"/>
      <c r="W682" s="20"/>
    </row>
    <row r="683" spans="2:23" ht="15.75" customHeight="1" x14ac:dyDescent="0.25">
      <c r="B683" s="20"/>
      <c r="C683" s="20"/>
      <c r="D683" s="5"/>
      <c r="E683" s="20"/>
      <c r="F683" s="5"/>
      <c r="G683" s="20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20"/>
      <c r="U683" s="20"/>
      <c r="V683" s="20"/>
      <c r="W683" s="20"/>
    </row>
    <row r="684" spans="2:23" ht="15.75" customHeight="1" x14ac:dyDescent="0.25">
      <c r="B684" s="20"/>
      <c r="C684" s="20"/>
      <c r="D684" s="5"/>
      <c r="E684" s="20"/>
      <c r="F684" s="5"/>
      <c r="G684" s="20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20"/>
      <c r="U684" s="20"/>
      <c r="V684" s="20"/>
      <c r="W684" s="20"/>
    </row>
    <row r="685" spans="2:23" ht="15.75" customHeight="1" x14ac:dyDescent="0.25">
      <c r="B685" s="20"/>
      <c r="C685" s="20"/>
      <c r="D685" s="5"/>
      <c r="E685" s="20"/>
      <c r="F685" s="5"/>
      <c r="G685" s="20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20"/>
      <c r="U685" s="20"/>
      <c r="V685" s="20"/>
      <c r="W685" s="20"/>
    </row>
    <row r="686" spans="2:23" ht="15.75" customHeight="1" x14ac:dyDescent="0.25">
      <c r="B686" s="20"/>
      <c r="C686" s="20"/>
      <c r="D686" s="5"/>
      <c r="E686" s="20"/>
      <c r="F686" s="5"/>
      <c r="G686" s="20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20"/>
      <c r="U686" s="20"/>
      <c r="V686" s="20"/>
      <c r="W686" s="20"/>
    </row>
    <row r="687" spans="2:23" ht="15.75" customHeight="1" x14ac:dyDescent="0.25">
      <c r="B687" s="20"/>
      <c r="C687" s="20"/>
      <c r="D687" s="5"/>
      <c r="E687" s="20"/>
      <c r="F687" s="5"/>
      <c r="G687" s="20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20"/>
      <c r="U687" s="20"/>
      <c r="V687" s="20"/>
      <c r="W687" s="20"/>
    </row>
    <row r="688" spans="2:23" ht="15.75" customHeight="1" x14ac:dyDescent="0.25">
      <c r="B688" s="20"/>
      <c r="C688" s="20"/>
      <c r="D688" s="5"/>
      <c r="E688" s="20"/>
      <c r="F688" s="5"/>
      <c r="G688" s="20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20"/>
      <c r="U688" s="20"/>
      <c r="V688" s="20"/>
      <c r="W688" s="20"/>
    </row>
    <row r="689" spans="2:23" ht="15.75" customHeight="1" x14ac:dyDescent="0.25">
      <c r="B689" s="20"/>
      <c r="C689" s="20"/>
      <c r="D689" s="5"/>
      <c r="E689" s="20"/>
      <c r="F689" s="5"/>
      <c r="G689" s="20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20"/>
      <c r="U689" s="20"/>
      <c r="V689" s="20"/>
      <c r="W689" s="20"/>
    </row>
    <row r="690" spans="2:23" ht="15.75" customHeight="1" x14ac:dyDescent="0.25">
      <c r="B690" s="20"/>
      <c r="C690" s="20"/>
      <c r="D690" s="5"/>
      <c r="E690" s="20"/>
      <c r="F690" s="5"/>
      <c r="G690" s="20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20"/>
      <c r="U690" s="20"/>
      <c r="V690" s="20"/>
      <c r="W690" s="20"/>
    </row>
    <row r="691" spans="2:23" ht="15.75" customHeight="1" x14ac:dyDescent="0.25">
      <c r="B691" s="20"/>
      <c r="C691" s="20"/>
      <c r="D691" s="5"/>
      <c r="E691" s="20"/>
      <c r="F691" s="5"/>
      <c r="G691" s="20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20"/>
      <c r="U691" s="20"/>
      <c r="V691" s="20"/>
      <c r="W691" s="20"/>
    </row>
    <row r="692" spans="2:23" ht="15.75" customHeight="1" x14ac:dyDescent="0.25">
      <c r="B692" s="20"/>
      <c r="C692" s="20"/>
      <c r="D692" s="5"/>
      <c r="E692" s="20"/>
      <c r="F692" s="5"/>
      <c r="G692" s="20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20"/>
      <c r="U692" s="20"/>
      <c r="V692" s="20"/>
      <c r="W692" s="20"/>
    </row>
    <row r="693" spans="2:23" ht="15.75" customHeight="1" x14ac:dyDescent="0.25">
      <c r="B693" s="20"/>
      <c r="C693" s="20"/>
      <c r="D693" s="5"/>
      <c r="E693" s="20"/>
      <c r="F693" s="5"/>
      <c r="G693" s="20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20"/>
      <c r="U693" s="20"/>
      <c r="V693" s="20"/>
      <c r="W693" s="20"/>
    </row>
    <row r="694" spans="2:23" ht="15.75" customHeight="1" x14ac:dyDescent="0.25">
      <c r="B694" s="20"/>
      <c r="C694" s="20"/>
      <c r="D694" s="5"/>
      <c r="E694" s="20"/>
      <c r="F694" s="5"/>
      <c r="G694" s="20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20"/>
      <c r="U694" s="20"/>
      <c r="V694" s="20"/>
      <c r="W694" s="20"/>
    </row>
    <row r="695" spans="2:23" ht="15.75" customHeight="1" x14ac:dyDescent="0.25">
      <c r="B695" s="20"/>
      <c r="C695" s="20"/>
      <c r="D695" s="5"/>
      <c r="E695" s="20"/>
      <c r="F695" s="5"/>
      <c r="G695" s="20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20"/>
      <c r="U695" s="20"/>
      <c r="V695" s="20"/>
      <c r="W695" s="20"/>
    </row>
    <row r="696" spans="2:23" ht="15.75" customHeight="1" x14ac:dyDescent="0.25">
      <c r="B696" s="20"/>
      <c r="C696" s="20"/>
      <c r="D696" s="5"/>
      <c r="E696" s="20"/>
      <c r="F696" s="5"/>
      <c r="G696" s="20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20"/>
      <c r="U696" s="20"/>
      <c r="V696" s="20"/>
      <c r="W696" s="20"/>
    </row>
    <row r="697" spans="2:23" ht="15.75" customHeight="1" x14ac:dyDescent="0.25">
      <c r="B697" s="20"/>
      <c r="C697" s="20"/>
      <c r="D697" s="5"/>
      <c r="E697" s="20"/>
      <c r="F697" s="5"/>
      <c r="G697" s="20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20"/>
      <c r="U697" s="20"/>
      <c r="V697" s="20"/>
      <c r="W697" s="20"/>
    </row>
    <row r="698" spans="2:23" ht="15.75" customHeight="1" x14ac:dyDescent="0.25">
      <c r="B698" s="20"/>
      <c r="C698" s="20"/>
      <c r="D698" s="5"/>
      <c r="E698" s="20"/>
      <c r="F698" s="5"/>
      <c r="G698" s="20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20"/>
      <c r="U698" s="20"/>
      <c r="V698" s="20"/>
      <c r="W698" s="20"/>
    </row>
    <row r="699" spans="2:23" ht="15.75" customHeight="1" x14ac:dyDescent="0.25">
      <c r="B699" s="20"/>
      <c r="C699" s="20"/>
      <c r="D699" s="5"/>
      <c r="E699" s="20"/>
      <c r="F699" s="5"/>
      <c r="G699" s="20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20"/>
      <c r="U699" s="20"/>
      <c r="V699" s="20"/>
      <c r="W699" s="20"/>
    </row>
    <row r="700" spans="2:23" ht="15.75" customHeight="1" x14ac:dyDescent="0.25">
      <c r="B700" s="20"/>
      <c r="C700" s="20"/>
      <c r="D700" s="5"/>
      <c r="E700" s="20"/>
      <c r="F700" s="5"/>
      <c r="G700" s="20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20"/>
      <c r="U700" s="20"/>
      <c r="V700" s="20"/>
      <c r="W700" s="20"/>
    </row>
    <row r="701" spans="2:23" ht="15.75" customHeight="1" x14ac:dyDescent="0.25">
      <c r="B701" s="20"/>
      <c r="C701" s="20"/>
      <c r="D701" s="5"/>
      <c r="E701" s="20"/>
      <c r="F701" s="5"/>
      <c r="G701" s="20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20"/>
      <c r="U701" s="20"/>
      <c r="V701" s="20"/>
      <c r="W701" s="20"/>
    </row>
    <row r="702" spans="2:23" ht="15.75" customHeight="1" x14ac:dyDescent="0.25">
      <c r="B702" s="20"/>
      <c r="C702" s="20"/>
      <c r="D702" s="5"/>
      <c r="E702" s="20"/>
      <c r="F702" s="5"/>
      <c r="G702" s="20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20"/>
      <c r="U702" s="20"/>
      <c r="V702" s="20"/>
      <c r="W702" s="20"/>
    </row>
    <row r="703" spans="2:23" ht="15.75" customHeight="1" x14ac:dyDescent="0.25">
      <c r="B703" s="20"/>
      <c r="C703" s="20"/>
      <c r="D703" s="5"/>
      <c r="E703" s="20"/>
      <c r="F703" s="5"/>
      <c r="G703" s="20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20"/>
      <c r="U703" s="20"/>
      <c r="V703" s="20"/>
      <c r="W703" s="20"/>
    </row>
    <row r="704" spans="2:23" ht="15.75" customHeight="1" x14ac:dyDescent="0.25">
      <c r="B704" s="20"/>
      <c r="C704" s="20"/>
      <c r="D704" s="5"/>
      <c r="E704" s="20"/>
      <c r="F704" s="5"/>
      <c r="G704" s="20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20"/>
      <c r="U704" s="20"/>
      <c r="V704" s="20"/>
      <c r="W704" s="20"/>
    </row>
    <row r="705" spans="2:23" ht="15.75" customHeight="1" x14ac:dyDescent="0.25">
      <c r="B705" s="20"/>
      <c r="C705" s="20"/>
      <c r="D705" s="5"/>
      <c r="E705" s="20"/>
      <c r="F705" s="5"/>
      <c r="G705" s="20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20"/>
      <c r="U705" s="20"/>
      <c r="V705" s="20"/>
      <c r="W705" s="20"/>
    </row>
    <row r="706" spans="2:23" ht="15.75" customHeight="1" x14ac:dyDescent="0.25">
      <c r="B706" s="20"/>
      <c r="C706" s="20"/>
      <c r="D706" s="5"/>
      <c r="E706" s="20"/>
      <c r="F706" s="5"/>
      <c r="G706" s="20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20"/>
      <c r="U706" s="20"/>
      <c r="V706" s="20"/>
      <c r="W706" s="20"/>
    </row>
    <row r="707" spans="2:23" ht="15.75" customHeight="1" x14ac:dyDescent="0.25">
      <c r="B707" s="20"/>
      <c r="C707" s="20"/>
      <c r="D707" s="5"/>
      <c r="E707" s="20"/>
      <c r="F707" s="5"/>
      <c r="G707" s="20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20"/>
      <c r="U707" s="20"/>
      <c r="V707" s="20"/>
      <c r="W707" s="20"/>
    </row>
    <row r="708" spans="2:23" ht="15.75" customHeight="1" x14ac:dyDescent="0.25">
      <c r="B708" s="20"/>
      <c r="C708" s="20"/>
      <c r="D708" s="5"/>
      <c r="E708" s="20"/>
      <c r="F708" s="5"/>
      <c r="G708" s="20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20"/>
      <c r="U708" s="20"/>
      <c r="V708" s="20"/>
      <c r="W708" s="20"/>
    </row>
    <row r="709" spans="2:23" ht="15.75" customHeight="1" x14ac:dyDescent="0.25">
      <c r="B709" s="20"/>
      <c r="C709" s="20"/>
      <c r="D709" s="5"/>
      <c r="E709" s="20"/>
      <c r="F709" s="5"/>
      <c r="G709" s="20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20"/>
      <c r="U709" s="20"/>
      <c r="V709" s="20"/>
      <c r="W709" s="20"/>
    </row>
    <row r="710" spans="2:23" ht="15.75" customHeight="1" x14ac:dyDescent="0.25">
      <c r="B710" s="20"/>
      <c r="C710" s="20"/>
      <c r="D710" s="5"/>
      <c r="E710" s="20"/>
      <c r="F710" s="5"/>
      <c r="G710" s="20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20"/>
      <c r="U710" s="20"/>
      <c r="V710" s="20"/>
      <c r="W710" s="20"/>
    </row>
    <row r="711" spans="2:23" ht="15.75" customHeight="1" x14ac:dyDescent="0.25">
      <c r="B711" s="20"/>
      <c r="C711" s="20"/>
      <c r="D711" s="5"/>
      <c r="E711" s="20"/>
      <c r="F711" s="5"/>
      <c r="G711" s="20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20"/>
      <c r="U711" s="20"/>
      <c r="V711" s="20"/>
      <c r="W711" s="20"/>
    </row>
    <row r="712" spans="2:23" ht="15.75" customHeight="1" x14ac:dyDescent="0.25">
      <c r="B712" s="20"/>
      <c r="C712" s="20"/>
      <c r="D712" s="5"/>
      <c r="E712" s="20"/>
      <c r="F712" s="5"/>
      <c r="G712" s="20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20"/>
      <c r="U712" s="20"/>
      <c r="V712" s="20"/>
      <c r="W712" s="20"/>
    </row>
    <row r="713" spans="2:23" ht="15.75" customHeight="1" x14ac:dyDescent="0.25">
      <c r="B713" s="20"/>
      <c r="C713" s="20"/>
      <c r="D713" s="5"/>
      <c r="E713" s="20"/>
      <c r="F713" s="5"/>
      <c r="G713" s="20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20"/>
      <c r="U713" s="20"/>
      <c r="V713" s="20"/>
      <c r="W713" s="20"/>
    </row>
    <row r="714" spans="2:23" ht="15.75" customHeight="1" x14ac:dyDescent="0.25">
      <c r="B714" s="20"/>
      <c r="C714" s="20"/>
      <c r="D714" s="5"/>
      <c r="E714" s="20"/>
      <c r="F714" s="5"/>
      <c r="G714" s="20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20"/>
      <c r="U714" s="20"/>
      <c r="V714" s="20"/>
      <c r="W714" s="20"/>
    </row>
    <row r="715" spans="2:23" ht="15.75" customHeight="1" x14ac:dyDescent="0.25">
      <c r="B715" s="20"/>
      <c r="C715" s="20"/>
      <c r="D715" s="5"/>
      <c r="E715" s="20"/>
      <c r="F715" s="5"/>
      <c r="G715" s="20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20"/>
      <c r="U715" s="20"/>
      <c r="V715" s="20"/>
      <c r="W715" s="20"/>
    </row>
    <row r="716" spans="2:23" ht="15.75" customHeight="1" x14ac:dyDescent="0.25">
      <c r="B716" s="20"/>
      <c r="C716" s="20"/>
      <c r="D716" s="5"/>
      <c r="E716" s="20"/>
      <c r="F716" s="5"/>
      <c r="G716" s="20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20"/>
      <c r="U716" s="20"/>
      <c r="V716" s="20"/>
      <c r="W716" s="20"/>
    </row>
    <row r="717" spans="2:23" ht="15.75" customHeight="1" x14ac:dyDescent="0.25">
      <c r="B717" s="20"/>
      <c r="C717" s="20"/>
      <c r="D717" s="5"/>
      <c r="E717" s="20"/>
      <c r="F717" s="5"/>
      <c r="G717" s="20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20"/>
      <c r="U717" s="20"/>
      <c r="V717" s="20"/>
      <c r="W717" s="20"/>
    </row>
    <row r="718" spans="2:23" ht="15.75" customHeight="1" x14ac:dyDescent="0.25">
      <c r="B718" s="20"/>
      <c r="C718" s="20"/>
      <c r="D718" s="5"/>
      <c r="E718" s="20"/>
      <c r="F718" s="5"/>
      <c r="G718" s="20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20"/>
      <c r="U718" s="20"/>
      <c r="V718" s="20"/>
      <c r="W718" s="20"/>
    </row>
    <row r="719" spans="2:23" ht="15.75" customHeight="1" x14ac:dyDescent="0.25">
      <c r="B719" s="20"/>
      <c r="C719" s="20"/>
      <c r="D719" s="5"/>
      <c r="E719" s="20"/>
      <c r="F719" s="5"/>
      <c r="G719" s="20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20"/>
      <c r="U719" s="20"/>
      <c r="V719" s="20"/>
      <c r="W719" s="20"/>
    </row>
    <row r="720" spans="2:23" ht="15.75" customHeight="1" x14ac:dyDescent="0.25">
      <c r="B720" s="20"/>
      <c r="C720" s="20"/>
      <c r="D720" s="5"/>
      <c r="E720" s="20"/>
      <c r="F720" s="5"/>
      <c r="G720" s="20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20"/>
      <c r="U720" s="20"/>
      <c r="V720" s="20"/>
      <c r="W720" s="20"/>
    </row>
    <row r="721" spans="2:23" ht="15.75" customHeight="1" x14ac:dyDescent="0.25">
      <c r="B721" s="20"/>
      <c r="C721" s="20"/>
      <c r="D721" s="5"/>
      <c r="E721" s="20"/>
      <c r="F721" s="5"/>
      <c r="G721" s="20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20"/>
      <c r="U721" s="20"/>
      <c r="V721" s="20"/>
      <c r="W721" s="20"/>
    </row>
    <row r="722" spans="2:23" ht="15.75" customHeight="1" x14ac:dyDescent="0.25">
      <c r="B722" s="20"/>
      <c r="C722" s="20"/>
      <c r="D722" s="5"/>
      <c r="E722" s="20"/>
      <c r="F722" s="5"/>
      <c r="G722" s="20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20"/>
      <c r="U722" s="20"/>
      <c r="V722" s="20"/>
      <c r="W722" s="20"/>
    </row>
    <row r="723" spans="2:23" ht="15.75" customHeight="1" x14ac:dyDescent="0.25">
      <c r="B723" s="20"/>
      <c r="C723" s="20"/>
      <c r="D723" s="5"/>
      <c r="E723" s="20"/>
      <c r="F723" s="5"/>
      <c r="G723" s="20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20"/>
      <c r="U723" s="20"/>
      <c r="V723" s="20"/>
      <c r="W723" s="20"/>
    </row>
    <row r="724" spans="2:23" ht="15.75" customHeight="1" x14ac:dyDescent="0.25">
      <c r="B724" s="20"/>
      <c r="C724" s="20"/>
      <c r="D724" s="5"/>
      <c r="E724" s="20"/>
      <c r="F724" s="5"/>
      <c r="G724" s="20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20"/>
      <c r="U724" s="20"/>
      <c r="V724" s="20"/>
      <c r="W724" s="20"/>
    </row>
    <row r="725" spans="2:23" ht="15.75" customHeight="1" x14ac:dyDescent="0.25">
      <c r="B725" s="20"/>
      <c r="C725" s="20"/>
      <c r="D725" s="5"/>
      <c r="E725" s="20"/>
      <c r="F725" s="5"/>
      <c r="G725" s="20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20"/>
      <c r="U725" s="20"/>
      <c r="V725" s="20"/>
      <c r="W725" s="20"/>
    </row>
    <row r="726" spans="2:23" ht="15.75" customHeight="1" x14ac:dyDescent="0.25">
      <c r="B726" s="20"/>
      <c r="C726" s="20"/>
      <c r="D726" s="5"/>
      <c r="E726" s="20"/>
      <c r="F726" s="5"/>
      <c r="G726" s="20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20"/>
      <c r="U726" s="20"/>
      <c r="V726" s="20"/>
      <c r="W726" s="20"/>
    </row>
    <row r="727" spans="2:23" ht="15.75" customHeight="1" x14ac:dyDescent="0.25">
      <c r="B727" s="20"/>
      <c r="C727" s="20"/>
      <c r="D727" s="5"/>
      <c r="E727" s="20"/>
      <c r="F727" s="5"/>
      <c r="G727" s="20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20"/>
      <c r="U727" s="20"/>
      <c r="V727" s="20"/>
      <c r="W727" s="20"/>
    </row>
    <row r="728" spans="2:23" ht="15.75" customHeight="1" x14ac:dyDescent="0.25">
      <c r="B728" s="20"/>
      <c r="C728" s="20"/>
      <c r="D728" s="5"/>
      <c r="E728" s="20"/>
      <c r="F728" s="5"/>
      <c r="G728" s="20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20"/>
      <c r="U728" s="20"/>
      <c r="V728" s="20"/>
      <c r="W728" s="20"/>
    </row>
    <row r="729" spans="2:23" ht="15.75" customHeight="1" x14ac:dyDescent="0.25">
      <c r="B729" s="20"/>
      <c r="C729" s="20"/>
      <c r="D729" s="5"/>
      <c r="E729" s="20"/>
      <c r="F729" s="5"/>
      <c r="G729" s="20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20"/>
      <c r="U729" s="20"/>
      <c r="V729" s="20"/>
      <c r="W729" s="20"/>
    </row>
    <row r="730" spans="2:23" ht="15.75" customHeight="1" x14ac:dyDescent="0.25">
      <c r="B730" s="20"/>
      <c r="C730" s="20"/>
      <c r="D730" s="5"/>
      <c r="E730" s="20"/>
      <c r="F730" s="5"/>
      <c r="G730" s="20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20"/>
      <c r="U730" s="20"/>
      <c r="V730" s="20"/>
      <c r="W730" s="20"/>
    </row>
    <row r="731" spans="2:23" ht="15.75" customHeight="1" x14ac:dyDescent="0.25">
      <c r="B731" s="20"/>
      <c r="C731" s="20"/>
      <c r="D731" s="5"/>
      <c r="E731" s="20"/>
      <c r="F731" s="5"/>
      <c r="G731" s="20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20"/>
      <c r="U731" s="20"/>
      <c r="V731" s="20"/>
      <c r="W731" s="20"/>
    </row>
    <row r="732" spans="2:23" ht="15.75" customHeight="1" x14ac:dyDescent="0.25">
      <c r="B732" s="20"/>
      <c r="C732" s="20"/>
      <c r="D732" s="5"/>
      <c r="E732" s="20"/>
      <c r="F732" s="5"/>
      <c r="G732" s="20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20"/>
      <c r="U732" s="20"/>
      <c r="V732" s="20"/>
      <c r="W732" s="20"/>
    </row>
    <row r="733" spans="2:23" ht="15.75" customHeight="1" x14ac:dyDescent="0.25">
      <c r="B733" s="20"/>
      <c r="C733" s="20"/>
      <c r="D733" s="5"/>
      <c r="E733" s="20"/>
      <c r="F733" s="5"/>
      <c r="G733" s="20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20"/>
      <c r="U733" s="20"/>
      <c r="V733" s="20"/>
      <c r="W733" s="20"/>
    </row>
    <row r="734" spans="2:23" ht="15.75" customHeight="1" x14ac:dyDescent="0.25">
      <c r="B734" s="20"/>
      <c r="C734" s="20"/>
      <c r="D734" s="5"/>
      <c r="E734" s="20"/>
      <c r="F734" s="5"/>
      <c r="G734" s="20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20"/>
      <c r="U734" s="20"/>
      <c r="V734" s="20"/>
      <c r="W734" s="20"/>
    </row>
    <row r="735" spans="2:23" ht="15.75" customHeight="1" x14ac:dyDescent="0.25">
      <c r="B735" s="20"/>
      <c r="C735" s="20"/>
      <c r="D735" s="5"/>
      <c r="E735" s="20"/>
      <c r="F735" s="5"/>
      <c r="G735" s="20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20"/>
      <c r="U735" s="20"/>
      <c r="V735" s="20"/>
      <c r="W735" s="20"/>
    </row>
    <row r="736" spans="2:23" ht="15.75" customHeight="1" x14ac:dyDescent="0.25">
      <c r="B736" s="20"/>
      <c r="C736" s="20"/>
      <c r="D736" s="5"/>
      <c r="E736" s="20"/>
      <c r="F736" s="5"/>
      <c r="G736" s="20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20"/>
      <c r="U736" s="20"/>
      <c r="V736" s="20"/>
      <c r="W736" s="20"/>
    </row>
    <row r="737" spans="2:23" ht="15.75" customHeight="1" x14ac:dyDescent="0.25">
      <c r="B737" s="20"/>
      <c r="C737" s="20"/>
      <c r="D737" s="5"/>
      <c r="E737" s="20"/>
      <c r="F737" s="5"/>
      <c r="G737" s="20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20"/>
      <c r="U737" s="20"/>
      <c r="V737" s="20"/>
      <c r="W737" s="20"/>
    </row>
    <row r="738" spans="2:23" ht="15.75" customHeight="1" x14ac:dyDescent="0.25">
      <c r="B738" s="20"/>
      <c r="C738" s="20"/>
      <c r="D738" s="5"/>
      <c r="E738" s="20"/>
      <c r="F738" s="5"/>
      <c r="G738" s="20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20"/>
      <c r="U738" s="20"/>
      <c r="V738" s="20"/>
      <c r="W738" s="20"/>
    </row>
    <row r="739" spans="2:23" ht="15.75" customHeight="1" x14ac:dyDescent="0.25">
      <c r="B739" s="20"/>
      <c r="C739" s="20"/>
      <c r="D739" s="5"/>
      <c r="E739" s="20"/>
      <c r="F739" s="5"/>
      <c r="G739" s="20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20"/>
      <c r="U739" s="20"/>
      <c r="V739" s="20"/>
      <c r="W739" s="20"/>
    </row>
    <row r="740" spans="2:23" ht="15.75" customHeight="1" x14ac:dyDescent="0.25">
      <c r="B740" s="20"/>
      <c r="C740" s="20"/>
      <c r="D740" s="5"/>
      <c r="E740" s="20"/>
      <c r="F740" s="5"/>
      <c r="G740" s="20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20"/>
      <c r="U740" s="20"/>
      <c r="V740" s="20"/>
      <c r="W740" s="20"/>
    </row>
    <row r="741" spans="2:23" ht="15.75" customHeight="1" x14ac:dyDescent="0.25">
      <c r="B741" s="20"/>
      <c r="C741" s="20"/>
      <c r="D741" s="5"/>
      <c r="E741" s="20"/>
      <c r="F741" s="5"/>
      <c r="G741" s="20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20"/>
      <c r="U741" s="20"/>
      <c r="V741" s="20"/>
      <c r="W741" s="20"/>
    </row>
    <row r="742" spans="2:23" ht="15.75" customHeight="1" x14ac:dyDescent="0.25">
      <c r="B742" s="20"/>
      <c r="C742" s="20"/>
      <c r="D742" s="5"/>
      <c r="E742" s="20"/>
      <c r="F742" s="5"/>
      <c r="G742" s="20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20"/>
      <c r="U742" s="20"/>
      <c r="V742" s="20"/>
      <c r="W742" s="20"/>
    </row>
    <row r="743" spans="2:23" ht="15.75" customHeight="1" x14ac:dyDescent="0.25">
      <c r="B743" s="20"/>
      <c r="C743" s="20"/>
      <c r="D743" s="5"/>
      <c r="E743" s="20"/>
      <c r="F743" s="5"/>
      <c r="G743" s="20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20"/>
      <c r="U743" s="20"/>
      <c r="V743" s="20"/>
      <c r="W743" s="20"/>
    </row>
    <row r="744" spans="2:23" ht="15.75" customHeight="1" x14ac:dyDescent="0.25">
      <c r="B744" s="20"/>
      <c r="C744" s="20"/>
      <c r="D744" s="5"/>
      <c r="E744" s="20"/>
      <c r="F744" s="5"/>
      <c r="G744" s="20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20"/>
      <c r="U744" s="20"/>
      <c r="V744" s="20"/>
      <c r="W744" s="20"/>
    </row>
    <row r="745" spans="2:23" ht="15.75" customHeight="1" x14ac:dyDescent="0.25">
      <c r="B745" s="20"/>
      <c r="C745" s="20"/>
      <c r="D745" s="5"/>
      <c r="E745" s="20"/>
      <c r="F745" s="5"/>
      <c r="G745" s="20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20"/>
      <c r="U745" s="20"/>
      <c r="V745" s="20"/>
      <c r="W745" s="20"/>
    </row>
    <row r="746" spans="2:23" ht="15.75" customHeight="1" x14ac:dyDescent="0.25">
      <c r="B746" s="20"/>
      <c r="C746" s="20"/>
      <c r="D746" s="5"/>
      <c r="E746" s="20"/>
      <c r="F746" s="5"/>
      <c r="G746" s="20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20"/>
      <c r="U746" s="20"/>
      <c r="V746" s="20"/>
      <c r="W746" s="20"/>
    </row>
    <row r="747" spans="2:23" ht="15.75" customHeight="1" x14ac:dyDescent="0.25">
      <c r="B747" s="20"/>
      <c r="C747" s="20"/>
      <c r="D747" s="5"/>
      <c r="E747" s="20"/>
      <c r="F747" s="5"/>
      <c r="G747" s="20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20"/>
      <c r="U747" s="20"/>
      <c r="V747" s="20"/>
      <c r="W747" s="20"/>
    </row>
    <row r="748" spans="2:23" ht="15.75" customHeight="1" x14ac:dyDescent="0.25">
      <c r="B748" s="20"/>
      <c r="C748" s="20"/>
      <c r="D748" s="5"/>
      <c r="E748" s="20"/>
      <c r="F748" s="5"/>
      <c r="G748" s="20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20"/>
      <c r="U748" s="20"/>
      <c r="V748" s="20"/>
      <c r="W748" s="20"/>
    </row>
    <row r="749" spans="2:23" ht="15.75" customHeight="1" x14ac:dyDescent="0.25">
      <c r="B749" s="20"/>
      <c r="C749" s="20"/>
      <c r="D749" s="5"/>
      <c r="E749" s="20"/>
      <c r="F749" s="5"/>
      <c r="G749" s="20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20"/>
      <c r="U749" s="20"/>
      <c r="V749" s="20"/>
      <c r="W749" s="20"/>
    </row>
    <row r="750" spans="2:23" ht="15.75" customHeight="1" x14ac:dyDescent="0.25">
      <c r="B750" s="20"/>
      <c r="C750" s="20"/>
      <c r="D750" s="5"/>
      <c r="E750" s="20"/>
      <c r="F750" s="5"/>
      <c r="G750" s="20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20"/>
      <c r="U750" s="20"/>
      <c r="V750" s="20"/>
      <c r="W750" s="20"/>
    </row>
    <row r="751" spans="2:23" ht="15.75" customHeight="1" x14ac:dyDescent="0.25">
      <c r="B751" s="20"/>
      <c r="C751" s="20"/>
      <c r="D751" s="5"/>
      <c r="E751" s="20"/>
      <c r="F751" s="5"/>
      <c r="G751" s="20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20"/>
      <c r="U751" s="20"/>
      <c r="V751" s="20"/>
      <c r="W751" s="20"/>
    </row>
    <row r="752" spans="2:23" ht="15.75" customHeight="1" x14ac:dyDescent="0.25">
      <c r="B752" s="20"/>
      <c r="C752" s="20"/>
      <c r="D752" s="5"/>
      <c r="E752" s="20"/>
      <c r="F752" s="5"/>
      <c r="G752" s="20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20"/>
      <c r="U752" s="20"/>
      <c r="V752" s="20"/>
      <c r="W752" s="20"/>
    </row>
    <row r="753" spans="2:23" ht="15.75" customHeight="1" x14ac:dyDescent="0.25">
      <c r="B753" s="20"/>
      <c r="C753" s="20"/>
      <c r="D753" s="5"/>
      <c r="E753" s="20"/>
      <c r="F753" s="5"/>
      <c r="G753" s="20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20"/>
      <c r="U753" s="20"/>
      <c r="V753" s="20"/>
      <c r="W753" s="20"/>
    </row>
    <row r="754" spans="2:23" ht="15.75" customHeight="1" x14ac:dyDescent="0.25">
      <c r="B754" s="20"/>
      <c r="C754" s="20"/>
      <c r="D754" s="5"/>
      <c r="E754" s="20"/>
      <c r="F754" s="5"/>
      <c r="G754" s="20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20"/>
      <c r="U754" s="20"/>
      <c r="V754" s="20"/>
      <c r="W754" s="20"/>
    </row>
    <row r="755" spans="2:23" ht="15.75" customHeight="1" x14ac:dyDescent="0.25">
      <c r="B755" s="20"/>
      <c r="C755" s="20"/>
      <c r="D755" s="5"/>
      <c r="E755" s="20"/>
      <c r="F755" s="5"/>
      <c r="G755" s="20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20"/>
      <c r="U755" s="20"/>
      <c r="V755" s="20"/>
      <c r="W755" s="20"/>
    </row>
    <row r="756" spans="2:23" ht="15.75" customHeight="1" x14ac:dyDescent="0.25">
      <c r="B756" s="20"/>
      <c r="C756" s="20"/>
      <c r="D756" s="5"/>
      <c r="E756" s="20"/>
      <c r="F756" s="5"/>
      <c r="G756" s="20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20"/>
      <c r="U756" s="20"/>
      <c r="V756" s="20"/>
      <c r="W756" s="20"/>
    </row>
    <row r="757" spans="2:23" ht="15.75" customHeight="1" x14ac:dyDescent="0.25">
      <c r="B757" s="20"/>
      <c r="C757" s="20"/>
      <c r="D757" s="5"/>
      <c r="E757" s="20"/>
      <c r="F757" s="5"/>
      <c r="G757" s="20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20"/>
      <c r="U757" s="20"/>
      <c r="V757" s="20"/>
      <c r="W757" s="20"/>
    </row>
    <row r="758" spans="2:23" ht="15.75" customHeight="1" x14ac:dyDescent="0.25">
      <c r="B758" s="20"/>
      <c r="C758" s="20"/>
      <c r="D758" s="5"/>
      <c r="E758" s="20"/>
      <c r="F758" s="5"/>
      <c r="G758" s="20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20"/>
      <c r="U758" s="20"/>
      <c r="V758" s="20"/>
      <c r="W758" s="20"/>
    </row>
    <row r="759" spans="2:23" ht="15.75" customHeight="1" x14ac:dyDescent="0.25">
      <c r="B759" s="20"/>
      <c r="C759" s="20"/>
      <c r="D759" s="5"/>
      <c r="E759" s="20"/>
      <c r="F759" s="5"/>
      <c r="G759" s="20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20"/>
      <c r="U759" s="20"/>
      <c r="V759" s="20"/>
      <c r="W759" s="20"/>
    </row>
    <row r="760" spans="2:23" ht="15.75" customHeight="1" x14ac:dyDescent="0.25">
      <c r="B760" s="20"/>
      <c r="C760" s="20"/>
      <c r="D760" s="5"/>
      <c r="E760" s="20"/>
      <c r="F760" s="5"/>
      <c r="G760" s="20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20"/>
      <c r="U760" s="20"/>
      <c r="V760" s="20"/>
      <c r="W760" s="20"/>
    </row>
    <row r="761" spans="2:23" ht="15.75" customHeight="1" x14ac:dyDescent="0.25">
      <c r="B761" s="20"/>
      <c r="C761" s="20"/>
      <c r="D761" s="5"/>
      <c r="E761" s="20"/>
      <c r="F761" s="5"/>
      <c r="G761" s="20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20"/>
      <c r="U761" s="20"/>
      <c r="V761" s="20"/>
      <c r="W761" s="20"/>
    </row>
    <row r="762" spans="2:23" ht="15.75" customHeight="1" x14ac:dyDescent="0.25">
      <c r="B762" s="20"/>
      <c r="C762" s="20"/>
      <c r="D762" s="5"/>
      <c r="E762" s="20"/>
      <c r="F762" s="5"/>
      <c r="G762" s="20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20"/>
      <c r="U762" s="20"/>
      <c r="V762" s="20"/>
      <c r="W762" s="20"/>
    </row>
    <row r="763" spans="2:23" ht="15.75" customHeight="1" x14ac:dyDescent="0.25">
      <c r="B763" s="20"/>
      <c r="C763" s="20"/>
      <c r="D763" s="5"/>
      <c r="E763" s="20"/>
      <c r="F763" s="5"/>
      <c r="G763" s="20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20"/>
      <c r="U763" s="20"/>
      <c r="V763" s="20"/>
      <c r="W763" s="20"/>
    </row>
    <row r="764" spans="2:23" ht="15.75" customHeight="1" x14ac:dyDescent="0.25">
      <c r="B764" s="20"/>
      <c r="C764" s="20"/>
      <c r="D764" s="5"/>
      <c r="E764" s="20"/>
      <c r="F764" s="5"/>
      <c r="G764" s="20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20"/>
      <c r="U764" s="20"/>
      <c r="V764" s="20"/>
      <c r="W764" s="20"/>
    </row>
    <row r="765" spans="2:23" ht="15.75" customHeight="1" x14ac:dyDescent="0.25">
      <c r="B765" s="20"/>
      <c r="C765" s="20"/>
      <c r="D765" s="5"/>
      <c r="E765" s="20"/>
      <c r="F765" s="5"/>
      <c r="G765" s="20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20"/>
      <c r="U765" s="20"/>
      <c r="V765" s="20"/>
      <c r="W765" s="20"/>
    </row>
    <row r="766" spans="2:23" ht="15.75" customHeight="1" x14ac:dyDescent="0.25">
      <c r="B766" s="20"/>
      <c r="C766" s="20"/>
      <c r="D766" s="5"/>
      <c r="E766" s="20"/>
      <c r="F766" s="5"/>
      <c r="G766" s="20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20"/>
      <c r="U766" s="20"/>
      <c r="V766" s="20"/>
      <c r="W766" s="20"/>
    </row>
    <row r="767" spans="2:23" ht="15.75" customHeight="1" x14ac:dyDescent="0.25">
      <c r="B767" s="20"/>
      <c r="C767" s="20"/>
      <c r="D767" s="5"/>
      <c r="E767" s="20"/>
      <c r="F767" s="5"/>
      <c r="G767" s="20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20"/>
      <c r="U767" s="20"/>
      <c r="V767" s="20"/>
      <c r="W767" s="20"/>
    </row>
    <row r="768" spans="2:23" ht="15.75" customHeight="1" x14ac:dyDescent="0.25">
      <c r="B768" s="20"/>
      <c r="C768" s="20"/>
      <c r="D768" s="5"/>
      <c r="E768" s="20"/>
      <c r="F768" s="5"/>
      <c r="G768" s="20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20"/>
      <c r="U768" s="20"/>
      <c r="V768" s="20"/>
      <c r="W768" s="20"/>
    </row>
    <row r="769" spans="2:23" ht="15.75" customHeight="1" x14ac:dyDescent="0.25">
      <c r="B769" s="20"/>
      <c r="C769" s="20"/>
      <c r="D769" s="5"/>
      <c r="E769" s="20"/>
      <c r="F769" s="5"/>
      <c r="G769" s="20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20"/>
      <c r="U769" s="20"/>
      <c r="V769" s="20"/>
      <c r="W769" s="20"/>
    </row>
    <row r="770" spans="2:23" ht="15.75" customHeight="1" x14ac:dyDescent="0.25">
      <c r="B770" s="20"/>
      <c r="C770" s="20"/>
      <c r="D770" s="5"/>
      <c r="E770" s="20"/>
      <c r="F770" s="5"/>
      <c r="G770" s="20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20"/>
      <c r="U770" s="20"/>
      <c r="V770" s="20"/>
      <c r="W770" s="20"/>
    </row>
    <row r="771" spans="2:23" ht="15.75" customHeight="1" x14ac:dyDescent="0.25">
      <c r="B771" s="20"/>
      <c r="C771" s="20"/>
      <c r="D771" s="5"/>
      <c r="E771" s="20"/>
      <c r="F771" s="5"/>
      <c r="G771" s="20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20"/>
      <c r="U771" s="20"/>
      <c r="V771" s="20"/>
      <c r="W771" s="20"/>
    </row>
    <row r="772" spans="2:23" ht="15.75" customHeight="1" x14ac:dyDescent="0.25">
      <c r="B772" s="20"/>
      <c r="C772" s="20"/>
      <c r="D772" s="5"/>
      <c r="E772" s="20"/>
      <c r="F772" s="5"/>
      <c r="G772" s="20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20"/>
      <c r="U772" s="20"/>
      <c r="V772" s="20"/>
      <c r="W772" s="20"/>
    </row>
    <row r="773" spans="2:23" ht="15.75" customHeight="1" x14ac:dyDescent="0.25">
      <c r="B773" s="20"/>
      <c r="C773" s="20"/>
      <c r="D773" s="5"/>
      <c r="E773" s="20"/>
      <c r="F773" s="5"/>
      <c r="G773" s="20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20"/>
      <c r="U773" s="20"/>
      <c r="V773" s="20"/>
      <c r="W773" s="20"/>
    </row>
    <row r="774" spans="2:23" ht="15.75" customHeight="1" x14ac:dyDescent="0.25">
      <c r="B774" s="20"/>
      <c r="C774" s="20"/>
      <c r="D774" s="5"/>
      <c r="E774" s="20"/>
      <c r="F774" s="5"/>
      <c r="G774" s="20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20"/>
      <c r="U774" s="20"/>
      <c r="V774" s="20"/>
      <c r="W774" s="20"/>
    </row>
    <row r="775" spans="2:23" ht="15.75" customHeight="1" x14ac:dyDescent="0.25">
      <c r="B775" s="20"/>
      <c r="C775" s="20"/>
      <c r="D775" s="5"/>
      <c r="E775" s="20"/>
      <c r="F775" s="5"/>
      <c r="G775" s="20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20"/>
      <c r="U775" s="20"/>
      <c r="V775" s="20"/>
      <c r="W775" s="20"/>
    </row>
    <row r="776" spans="2:23" ht="15.75" customHeight="1" x14ac:dyDescent="0.25">
      <c r="B776" s="20"/>
      <c r="C776" s="20"/>
      <c r="D776" s="5"/>
      <c r="E776" s="20"/>
      <c r="F776" s="5"/>
      <c r="G776" s="20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20"/>
      <c r="U776" s="20"/>
      <c r="V776" s="20"/>
      <c r="W776" s="20"/>
    </row>
    <row r="777" spans="2:23" ht="15.75" customHeight="1" x14ac:dyDescent="0.25">
      <c r="B777" s="20"/>
      <c r="C777" s="20"/>
      <c r="D777" s="5"/>
      <c r="E777" s="20"/>
      <c r="F777" s="5"/>
      <c r="G777" s="20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20"/>
      <c r="U777" s="20"/>
      <c r="V777" s="20"/>
      <c r="W777" s="20"/>
    </row>
    <row r="778" spans="2:23" ht="15.75" customHeight="1" x14ac:dyDescent="0.25">
      <c r="B778" s="20"/>
      <c r="C778" s="20"/>
      <c r="D778" s="5"/>
      <c r="E778" s="20"/>
      <c r="F778" s="5"/>
      <c r="G778" s="20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20"/>
      <c r="U778" s="20"/>
      <c r="V778" s="20"/>
      <c r="W778" s="20"/>
    </row>
    <row r="779" spans="2:23" ht="15.75" customHeight="1" x14ac:dyDescent="0.25">
      <c r="B779" s="20"/>
      <c r="C779" s="20"/>
      <c r="D779" s="5"/>
      <c r="E779" s="20"/>
      <c r="F779" s="5"/>
      <c r="G779" s="20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20"/>
      <c r="U779" s="20"/>
      <c r="V779" s="20"/>
      <c r="W779" s="20"/>
    </row>
    <row r="780" spans="2:23" ht="15.75" customHeight="1" x14ac:dyDescent="0.25">
      <c r="B780" s="20"/>
      <c r="C780" s="20"/>
      <c r="D780" s="5"/>
      <c r="E780" s="20"/>
      <c r="F780" s="5"/>
      <c r="G780" s="20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20"/>
      <c r="U780" s="20"/>
      <c r="V780" s="20"/>
      <c r="W780" s="20"/>
    </row>
    <row r="781" spans="2:23" ht="15.75" customHeight="1" x14ac:dyDescent="0.25">
      <c r="B781" s="20"/>
      <c r="C781" s="20"/>
      <c r="D781" s="5"/>
      <c r="E781" s="20"/>
      <c r="F781" s="5"/>
      <c r="G781" s="20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20"/>
      <c r="U781" s="20"/>
      <c r="V781" s="20"/>
      <c r="W781" s="20"/>
    </row>
    <row r="782" spans="2:23" ht="15.75" customHeight="1" x14ac:dyDescent="0.25">
      <c r="B782" s="20"/>
      <c r="C782" s="20"/>
      <c r="D782" s="5"/>
      <c r="E782" s="20"/>
      <c r="F782" s="5"/>
      <c r="G782" s="20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20"/>
      <c r="U782" s="20"/>
      <c r="V782" s="20"/>
      <c r="W782" s="20"/>
    </row>
    <row r="783" spans="2:23" ht="15.75" customHeight="1" x14ac:dyDescent="0.25">
      <c r="B783" s="20"/>
      <c r="C783" s="20"/>
      <c r="D783" s="5"/>
      <c r="E783" s="20"/>
      <c r="F783" s="5"/>
      <c r="G783" s="20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20"/>
      <c r="U783" s="20"/>
      <c r="V783" s="20"/>
      <c r="W783" s="20"/>
    </row>
    <row r="784" spans="2:23" ht="15.75" customHeight="1" x14ac:dyDescent="0.25">
      <c r="B784" s="20"/>
      <c r="C784" s="20"/>
      <c r="D784" s="5"/>
      <c r="E784" s="20"/>
      <c r="F784" s="5"/>
      <c r="G784" s="20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20"/>
      <c r="U784" s="20"/>
      <c r="V784" s="20"/>
      <c r="W784" s="20"/>
    </row>
    <row r="785" spans="2:23" ht="15.75" customHeight="1" x14ac:dyDescent="0.25">
      <c r="B785" s="20"/>
      <c r="C785" s="20"/>
      <c r="D785" s="5"/>
      <c r="E785" s="20"/>
      <c r="F785" s="5"/>
      <c r="G785" s="20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20"/>
      <c r="U785" s="20"/>
      <c r="V785" s="20"/>
      <c r="W785" s="20"/>
    </row>
    <row r="786" spans="2:23" ht="15.75" customHeight="1" x14ac:dyDescent="0.25">
      <c r="B786" s="20"/>
      <c r="C786" s="20"/>
      <c r="D786" s="5"/>
      <c r="E786" s="20"/>
      <c r="F786" s="5"/>
      <c r="G786" s="20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20"/>
      <c r="U786" s="20"/>
      <c r="V786" s="20"/>
      <c r="W786" s="20"/>
    </row>
    <row r="787" spans="2:23" ht="15.75" customHeight="1" x14ac:dyDescent="0.25">
      <c r="B787" s="20"/>
      <c r="C787" s="20"/>
      <c r="D787" s="5"/>
      <c r="E787" s="20"/>
      <c r="F787" s="5"/>
      <c r="G787" s="20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20"/>
      <c r="U787" s="20"/>
      <c r="V787" s="20"/>
      <c r="W787" s="20"/>
    </row>
    <row r="788" spans="2:23" ht="15.75" customHeight="1" x14ac:dyDescent="0.25">
      <c r="B788" s="20"/>
      <c r="C788" s="20"/>
      <c r="D788" s="5"/>
      <c r="E788" s="20"/>
      <c r="F788" s="5"/>
      <c r="G788" s="20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20"/>
      <c r="U788" s="20"/>
      <c r="V788" s="20"/>
      <c r="W788" s="20"/>
    </row>
    <row r="789" spans="2:23" ht="15.75" customHeight="1" x14ac:dyDescent="0.25">
      <c r="B789" s="20"/>
      <c r="C789" s="20"/>
      <c r="D789" s="5"/>
      <c r="E789" s="20"/>
      <c r="F789" s="5"/>
      <c r="G789" s="20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20"/>
      <c r="U789" s="20"/>
      <c r="V789" s="20"/>
      <c r="W789" s="20"/>
    </row>
    <row r="790" spans="2:23" ht="15.75" customHeight="1" x14ac:dyDescent="0.25">
      <c r="B790" s="20"/>
      <c r="C790" s="20"/>
      <c r="D790" s="5"/>
      <c r="E790" s="20"/>
      <c r="F790" s="5"/>
      <c r="G790" s="20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20"/>
      <c r="U790" s="20"/>
      <c r="V790" s="20"/>
      <c r="W790" s="20"/>
    </row>
    <row r="791" spans="2:23" ht="15.75" customHeight="1" x14ac:dyDescent="0.25">
      <c r="B791" s="20"/>
      <c r="C791" s="20"/>
      <c r="D791" s="5"/>
      <c r="E791" s="20"/>
      <c r="F791" s="5"/>
      <c r="G791" s="20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20"/>
      <c r="U791" s="20"/>
      <c r="V791" s="20"/>
      <c r="W791" s="20"/>
    </row>
    <row r="792" spans="2:23" ht="15.75" customHeight="1" x14ac:dyDescent="0.25">
      <c r="B792" s="20"/>
      <c r="C792" s="20"/>
      <c r="D792" s="5"/>
      <c r="E792" s="20"/>
      <c r="F792" s="5"/>
      <c r="G792" s="20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20"/>
      <c r="U792" s="20"/>
      <c r="V792" s="20"/>
      <c r="W792" s="20"/>
    </row>
    <row r="793" spans="2:23" ht="15.75" customHeight="1" x14ac:dyDescent="0.25">
      <c r="B793" s="20"/>
      <c r="C793" s="20"/>
      <c r="D793" s="5"/>
      <c r="E793" s="20"/>
      <c r="F793" s="5"/>
      <c r="G793" s="20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20"/>
      <c r="U793" s="20"/>
      <c r="V793" s="20"/>
      <c r="W793" s="20"/>
    </row>
    <row r="794" spans="2:23" ht="15.75" customHeight="1" x14ac:dyDescent="0.25">
      <c r="B794" s="20"/>
      <c r="C794" s="20"/>
      <c r="D794" s="5"/>
      <c r="E794" s="20"/>
      <c r="F794" s="5"/>
      <c r="G794" s="20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20"/>
      <c r="U794" s="20"/>
      <c r="V794" s="20"/>
      <c r="W794" s="20"/>
    </row>
    <row r="795" spans="2:23" ht="15.75" customHeight="1" x14ac:dyDescent="0.25">
      <c r="B795" s="20"/>
      <c r="C795" s="20"/>
      <c r="D795" s="5"/>
      <c r="E795" s="20"/>
      <c r="F795" s="5"/>
      <c r="G795" s="20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20"/>
      <c r="U795" s="20"/>
      <c r="V795" s="20"/>
      <c r="W795" s="20"/>
    </row>
    <row r="796" spans="2:23" ht="15.75" customHeight="1" x14ac:dyDescent="0.25">
      <c r="B796" s="20"/>
      <c r="C796" s="20"/>
      <c r="D796" s="5"/>
      <c r="E796" s="20"/>
      <c r="F796" s="5"/>
      <c r="G796" s="20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20"/>
      <c r="U796" s="20"/>
      <c r="V796" s="20"/>
      <c r="W796" s="20"/>
    </row>
    <row r="797" spans="2:23" ht="15.75" customHeight="1" x14ac:dyDescent="0.25">
      <c r="B797" s="20"/>
      <c r="C797" s="20"/>
      <c r="D797" s="5"/>
      <c r="E797" s="20"/>
      <c r="F797" s="5"/>
      <c r="G797" s="20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20"/>
      <c r="U797" s="20"/>
      <c r="V797" s="20"/>
      <c r="W797" s="20"/>
    </row>
    <row r="798" spans="2:23" ht="15.75" customHeight="1" x14ac:dyDescent="0.25">
      <c r="B798" s="20"/>
      <c r="C798" s="20"/>
      <c r="D798" s="5"/>
      <c r="E798" s="20"/>
      <c r="F798" s="5"/>
      <c r="G798" s="20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20"/>
      <c r="U798" s="20"/>
      <c r="V798" s="20"/>
      <c r="W798" s="20"/>
    </row>
    <row r="799" spans="2:23" ht="15.75" customHeight="1" x14ac:dyDescent="0.25">
      <c r="B799" s="20"/>
      <c r="C799" s="20"/>
      <c r="D799" s="5"/>
      <c r="E799" s="20"/>
      <c r="F799" s="5"/>
      <c r="G799" s="20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20"/>
      <c r="U799" s="20"/>
      <c r="V799" s="20"/>
      <c r="W799" s="20"/>
    </row>
    <row r="800" spans="2:23" ht="15.75" customHeight="1" x14ac:dyDescent="0.25">
      <c r="B800" s="20"/>
      <c r="C800" s="20"/>
      <c r="D800" s="5"/>
      <c r="E800" s="20"/>
      <c r="F800" s="5"/>
      <c r="G800" s="20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20"/>
      <c r="U800" s="20"/>
      <c r="V800" s="20"/>
      <c r="W800" s="20"/>
    </row>
    <row r="801" spans="2:23" ht="15.75" customHeight="1" x14ac:dyDescent="0.25">
      <c r="B801" s="20"/>
      <c r="C801" s="20"/>
      <c r="D801" s="5"/>
      <c r="E801" s="20"/>
      <c r="F801" s="5"/>
      <c r="G801" s="20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20"/>
      <c r="U801" s="20"/>
      <c r="V801" s="20"/>
      <c r="W801" s="20"/>
    </row>
    <row r="802" spans="2:23" ht="15.75" customHeight="1" x14ac:dyDescent="0.25">
      <c r="B802" s="20"/>
      <c r="C802" s="20"/>
      <c r="D802" s="5"/>
      <c r="E802" s="20"/>
      <c r="F802" s="5"/>
      <c r="G802" s="20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20"/>
      <c r="U802" s="20"/>
      <c r="V802" s="20"/>
      <c r="W802" s="20"/>
    </row>
    <row r="803" spans="2:23" ht="15.75" customHeight="1" x14ac:dyDescent="0.25">
      <c r="B803" s="20"/>
      <c r="C803" s="20"/>
      <c r="D803" s="5"/>
      <c r="E803" s="20"/>
      <c r="F803" s="5"/>
      <c r="G803" s="20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20"/>
      <c r="U803" s="20"/>
      <c r="V803" s="20"/>
      <c r="W803" s="20"/>
    </row>
    <row r="804" spans="2:23" ht="15.75" customHeight="1" x14ac:dyDescent="0.25">
      <c r="B804" s="20"/>
      <c r="C804" s="20"/>
      <c r="D804" s="5"/>
      <c r="E804" s="20"/>
      <c r="F804" s="5"/>
      <c r="G804" s="20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20"/>
      <c r="U804" s="20"/>
      <c r="V804" s="20"/>
      <c r="W804" s="20"/>
    </row>
    <row r="805" spans="2:23" ht="15.75" customHeight="1" x14ac:dyDescent="0.25">
      <c r="B805" s="20"/>
      <c r="C805" s="20"/>
      <c r="D805" s="5"/>
      <c r="E805" s="20"/>
      <c r="F805" s="5"/>
      <c r="G805" s="20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20"/>
      <c r="U805" s="20"/>
      <c r="V805" s="20"/>
      <c r="W805" s="20"/>
    </row>
    <row r="806" spans="2:23" ht="15.75" customHeight="1" x14ac:dyDescent="0.25">
      <c r="B806" s="20"/>
      <c r="C806" s="20"/>
      <c r="D806" s="5"/>
      <c r="E806" s="20"/>
      <c r="F806" s="5"/>
      <c r="G806" s="20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20"/>
      <c r="U806" s="20"/>
      <c r="V806" s="20"/>
      <c r="W806" s="20"/>
    </row>
    <row r="807" spans="2:23" ht="15.75" customHeight="1" x14ac:dyDescent="0.25">
      <c r="B807" s="20"/>
      <c r="C807" s="20"/>
      <c r="D807" s="5"/>
      <c r="E807" s="20"/>
      <c r="F807" s="5"/>
      <c r="G807" s="20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20"/>
      <c r="U807" s="20"/>
      <c r="V807" s="20"/>
      <c r="W807" s="20"/>
    </row>
    <row r="808" spans="2:23" ht="15.75" customHeight="1" x14ac:dyDescent="0.25">
      <c r="B808" s="20"/>
      <c r="C808" s="20"/>
      <c r="D808" s="5"/>
      <c r="E808" s="20"/>
      <c r="F808" s="5"/>
      <c r="G808" s="20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20"/>
      <c r="U808" s="20"/>
      <c r="V808" s="20"/>
      <c r="W808" s="20"/>
    </row>
    <row r="809" spans="2:23" ht="15.75" customHeight="1" x14ac:dyDescent="0.25">
      <c r="B809" s="20"/>
      <c r="C809" s="20"/>
      <c r="D809" s="5"/>
      <c r="E809" s="20"/>
      <c r="F809" s="5"/>
      <c r="G809" s="20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20"/>
      <c r="U809" s="20"/>
      <c r="V809" s="20"/>
      <c r="W809" s="20"/>
    </row>
    <row r="810" spans="2:23" ht="15.75" customHeight="1" x14ac:dyDescent="0.25">
      <c r="B810" s="20"/>
      <c r="C810" s="20"/>
      <c r="D810" s="5"/>
      <c r="E810" s="20"/>
      <c r="F810" s="5"/>
      <c r="G810" s="20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20"/>
      <c r="U810" s="20"/>
      <c r="V810" s="20"/>
      <c r="W810" s="20"/>
    </row>
    <row r="811" spans="2:23" ht="15.75" customHeight="1" x14ac:dyDescent="0.25">
      <c r="B811" s="20"/>
      <c r="C811" s="20"/>
      <c r="D811" s="5"/>
      <c r="E811" s="20"/>
      <c r="F811" s="5"/>
      <c r="G811" s="20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20"/>
      <c r="U811" s="20"/>
      <c r="V811" s="20"/>
      <c r="W811" s="20"/>
    </row>
    <row r="812" spans="2:23" ht="15.75" customHeight="1" x14ac:dyDescent="0.25">
      <c r="B812" s="20"/>
      <c r="C812" s="20"/>
      <c r="D812" s="5"/>
      <c r="E812" s="20"/>
      <c r="F812" s="5"/>
      <c r="G812" s="20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20"/>
      <c r="U812" s="20"/>
      <c r="V812" s="20"/>
      <c r="W812" s="20"/>
    </row>
    <row r="813" spans="2:23" ht="15.75" customHeight="1" x14ac:dyDescent="0.25">
      <c r="B813" s="20"/>
      <c r="C813" s="20"/>
      <c r="D813" s="5"/>
      <c r="E813" s="20"/>
      <c r="F813" s="5"/>
      <c r="G813" s="20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20"/>
      <c r="U813" s="20"/>
      <c r="V813" s="20"/>
      <c r="W813" s="20"/>
    </row>
    <row r="814" spans="2:23" ht="15.75" customHeight="1" x14ac:dyDescent="0.25">
      <c r="B814" s="20"/>
      <c r="C814" s="20"/>
      <c r="D814" s="5"/>
      <c r="E814" s="20"/>
      <c r="F814" s="5"/>
      <c r="G814" s="20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20"/>
      <c r="U814" s="20"/>
      <c r="V814" s="20"/>
      <c r="W814" s="20"/>
    </row>
    <row r="815" spans="2:23" ht="15.75" customHeight="1" x14ac:dyDescent="0.25">
      <c r="B815" s="20"/>
      <c r="C815" s="20"/>
      <c r="D815" s="5"/>
      <c r="E815" s="20"/>
      <c r="F815" s="5"/>
      <c r="G815" s="20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20"/>
      <c r="U815" s="20"/>
      <c r="V815" s="20"/>
      <c r="W815" s="20"/>
    </row>
    <row r="816" spans="2:23" ht="15.75" customHeight="1" x14ac:dyDescent="0.25">
      <c r="B816" s="20"/>
      <c r="C816" s="20"/>
      <c r="D816" s="5"/>
      <c r="E816" s="20"/>
      <c r="F816" s="5"/>
      <c r="G816" s="20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20"/>
      <c r="U816" s="20"/>
      <c r="V816" s="20"/>
      <c r="W816" s="20"/>
    </row>
    <row r="817" spans="2:23" ht="15.75" customHeight="1" x14ac:dyDescent="0.25">
      <c r="B817" s="20"/>
      <c r="C817" s="20"/>
      <c r="D817" s="5"/>
      <c r="E817" s="20"/>
      <c r="F817" s="5"/>
      <c r="G817" s="20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20"/>
      <c r="U817" s="20"/>
      <c r="V817" s="20"/>
      <c r="W817" s="20"/>
    </row>
    <row r="818" spans="2:23" ht="15.75" customHeight="1" x14ac:dyDescent="0.25">
      <c r="B818" s="20"/>
      <c r="C818" s="20"/>
      <c r="D818" s="5"/>
      <c r="E818" s="20"/>
      <c r="F818" s="5"/>
      <c r="G818" s="20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20"/>
      <c r="U818" s="20"/>
      <c r="V818" s="20"/>
      <c r="W818" s="20"/>
    </row>
    <row r="819" spans="2:23" ht="15.75" customHeight="1" x14ac:dyDescent="0.25">
      <c r="B819" s="20"/>
      <c r="C819" s="20"/>
      <c r="D819" s="5"/>
      <c r="E819" s="20"/>
      <c r="F819" s="5"/>
      <c r="G819" s="20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20"/>
      <c r="U819" s="20"/>
      <c r="V819" s="20"/>
      <c r="W819" s="20"/>
    </row>
    <row r="820" spans="2:23" ht="15.75" customHeight="1" x14ac:dyDescent="0.25">
      <c r="B820" s="20"/>
      <c r="C820" s="20"/>
      <c r="D820" s="5"/>
      <c r="E820" s="20"/>
      <c r="F820" s="5"/>
      <c r="G820" s="20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20"/>
      <c r="U820" s="20"/>
      <c r="V820" s="20"/>
      <c r="W820" s="20"/>
    </row>
    <row r="821" spans="2:23" ht="15.75" customHeight="1" x14ac:dyDescent="0.25">
      <c r="B821" s="20"/>
      <c r="C821" s="20"/>
      <c r="D821" s="5"/>
      <c r="E821" s="20"/>
      <c r="F821" s="5"/>
      <c r="G821" s="20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20"/>
      <c r="U821" s="20"/>
      <c r="V821" s="20"/>
      <c r="W821" s="20"/>
    </row>
    <row r="822" spans="2:23" ht="15.75" customHeight="1" x14ac:dyDescent="0.25">
      <c r="B822" s="20"/>
      <c r="C822" s="20"/>
      <c r="D822" s="5"/>
      <c r="E822" s="20"/>
      <c r="F822" s="5"/>
      <c r="G822" s="20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20"/>
      <c r="U822" s="20"/>
      <c r="V822" s="20"/>
      <c r="W822" s="20"/>
    </row>
    <row r="823" spans="2:23" ht="15.75" customHeight="1" x14ac:dyDescent="0.25">
      <c r="B823" s="20"/>
      <c r="C823" s="20"/>
      <c r="D823" s="5"/>
      <c r="E823" s="20"/>
      <c r="F823" s="5"/>
      <c r="G823" s="20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20"/>
      <c r="U823" s="20"/>
      <c r="V823" s="20"/>
      <c r="W823" s="20"/>
    </row>
    <row r="824" spans="2:23" ht="15.75" customHeight="1" x14ac:dyDescent="0.25">
      <c r="B824" s="20"/>
      <c r="C824" s="20"/>
      <c r="D824" s="5"/>
      <c r="E824" s="20"/>
      <c r="F824" s="5"/>
      <c r="G824" s="20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20"/>
      <c r="U824" s="20"/>
      <c r="V824" s="20"/>
      <c r="W824" s="20"/>
    </row>
    <row r="825" spans="2:23" ht="15.75" customHeight="1" x14ac:dyDescent="0.25">
      <c r="B825" s="20"/>
      <c r="C825" s="20"/>
      <c r="D825" s="5"/>
      <c r="E825" s="20"/>
      <c r="F825" s="5"/>
      <c r="G825" s="20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20"/>
      <c r="U825" s="20"/>
      <c r="V825" s="20"/>
      <c r="W825" s="20"/>
    </row>
    <row r="826" spans="2:23" ht="15.75" customHeight="1" x14ac:dyDescent="0.25">
      <c r="B826" s="20"/>
      <c r="C826" s="20"/>
      <c r="D826" s="5"/>
      <c r="E826" s="20"/>
      <c r="F826" s="5"/>
      <c r="G826" s="20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20"/>
      <c r="U826" s="20"/>
      <c r="V826" s="20"/>
      <c r="W826" s="20"/>
    </row>
    <row r="827" spans="2:23" ht="15.75" customHeight="1" x14ac:dyDescent="0.25">
      <c r="B827" s="20"/>
      <c r="C827" s="20"/>
      <c r="D827" s="5"/>
      <c r="E827" s="20"/>
      <c r="F827" s="5"/>
      <c r="G827" s="20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20"/>
      <c r="U827" s="20"/>
      <c r="V827" s="20"/>
      <c r="W827" s="20"/>
    </row>
    <row r="828" spans="2:23" ht="15.75" customHeight="1" x14ac:dyDescent="0.25">
      <c r="B828" s="20"/>
      <c r="C828" s="20"/>
      <c r="D828" s="5"/>
      <c r="E828" s="20"/>
      <c r="F828" s="5"/>
      <c r="G828" s="20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20"/>
      <c r="U828" s="20"/>
      <c r="V828" s="20"/>
      <c r="W828" s="20"/>
    </row>
    <row r="829" spans="2:23" ht="15.75" customHeight="1" x14ac:dyDescent="0.25">
      <c r="B829" s="20"/>
      <c r="C829" s="20"/>
      <c r="D829" s="5"/>
      <c r="E829" s="20"/>
      <c r="F829" s="5"/>
      <c r="G829" s="20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20"/>
      <c r="U829" s="20"/>
      <c r="V829" s="20"/>
      <c r="W829" s="20"/>
    </row>
    <row r="830" spans="2:23" ht="15.75" customHeight="1" x14ac:dyDescent="0.25">
      <c r="B830" s="20"/>
      <c r="C830" s="20"/>
      <c r="D830" s="5"/>
      <c r="E830" s="20"/>
      <c r="F830" s="5"/>
      <c r="G830" s="20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20"/>
      <c r="U830" s="20"/>
      <c r="V830" s="20"/>
      <c r="W830" s="20"/>
    </row>
    <row r="831" spans="2:23" ht="15.75" customHeight="1" x14ac:dyDescent="0.25">
      <c r="B831" s="20"/>
      <c r="C831" s="20"/>
      <c r="D831" s="5"/>
      <c r="E831" s="20"/>
      <c r="F831" s="5"/>
      <c r="G831" s="20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20"/>
      <c r="U831" s="20"/>
      <c r="V831" s="20"/>
      <c r="W831" s="20"/>
    </row>
    <row r="832" spans="2:23" ht="15.75" customHeight="1" x14ac:dyDescent="0.25">
      <c r="B832" s="20"/>
      <c r="C832" s="20"/>
      <c r="D832" s="5"/>
      <c r="E832" s="20"/>
      <c r="F832" s="5"/>
      <c r="G832" s="20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20"/>
      <c r="U832" s="20"/>
      <c r="V832" s="20"/>
      <c r="W832" s="20"/>
    </row>
    <row r="833" spans="2:23" ht="15.75" customHeight="1" x14ac:dyDescent="0.25">
      <c r="B833" s="20"/>
      <c r="C833" s="20"/>
      <c r="D833" s="5"/>
      <c r="E833" s="20"/>
      <c r="F833" s="5"/>
      <c r="G833" s="20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20"/>
      <c r="U833" s="20"/>
      <c r="V833" s="20"/>
      <c r="W833" s="20"/>
    </row>
    <row r="834" spans="2:23" ht="15.75" customHeight="1" x14ac:dyDescent="0.25">
      <c r="B834" s="20"/>
      <c r="C834" s="20"/>
      <c r="D834" s="5"/>
      <c r="E834" s="20"/>
      <c r="F834" s="5"/>
      <c r="G834" s="20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20"/>
      <c r="U834" s="20"/>
      <c r="V834" s="20"/>
      <c r="W834" s="20"/>
    </row>
    <row r="835" spans="2:23" ht="15.75" customHeight="1" x14ac:dyDescent="0.25">
      <c r="B835" s="20"/>
      <c r="C835" s="20"/>
      <c r="D835" s="5"/>
      <c r="E835" s="20"/>
      <c r="F835" s="5"/>
      <c r="G835" s="20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20"/>
      <c r="U835" s="20"/>
      <c r="V835" s="20"/>
      <c r="W835" s="20"/>
    </row>
    <row r="836" spans="2:23" ht="15.75" customHeight="1" x14ac:dyDescent="0.25">
      <c r="B836" s="20"/>
      <c r="C836" s="20"/>
      <c r="D836" s="5"/>
      <c r="E836" s="20"/>
      <c r="F836" s="5"/>
      <c r="G836" s="20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20"/>
      <c r="U836" s="20"/>
      <c r="V836" s="20"/>
      <c r="W836" s="20"/>
    </row>
    <row r="837" spans="2:23" ht="15.75" customHeight="1" x14ac:dyDescent="0.25">
      <c r="B837" s="20"/>
      <c r="C837" s="20"/>
      <c r="D837" s="5"/>
      <c r="E837" s="20"/>
      <c r="F837" s="5"/>
      <c r="G837" s="20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20"/>
      <c r="U837" s="20"/>
      <c r="V837" s="20"/>
      <c r="W837" s="20"/>
    </row>
    <row r="838" spans="2:23" ht="15.75" customHeight="1" x14ac:dyDescent="0.25">
      <c r="B838" s="20"/>
      <c r="C838" s="20"/>
      <c r="D838" s="5"/>
      <c r="E838" s="20"/>
      <c r="F838" s="5"/>
      <c r="G838" s="20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20"/>
      <c r="U838" s="20"/>
      <c r="V838" s="20"/>
      <c r="W838" s="20"/>
    </row>
    <row r="839" spans="2:23" ht="15.75" customHeight="1" x14ac:dyDescent="0.25">
      <c r="B839" s="20"/>
      <c r="C839" s="20"/>
      <c r="D839" s="5"/>
      <c r="E839" s="20"/>
      <c r="F839" s="5"/>
      <c r="G839" s="20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20"/>
      <c r="U839" s="20"/>
      <c r="V839" s="20"/>
      <c r="W839" s="20"/>
    </row>
    <row r="840" spans="2:23" ht="15.75" customHeight="1" x14ac:dyDescent="0.25">
      <c r="B840" s="20"/>
      <c r="C840" s="20"/>
      <c r="D840" s="5"/>
      <c r="E840" s="20"/>
      <c r="F840" s="5"/>
      <c r="G840" s="20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20"/>
      <c r="U840" s="20"/>
      <c r="V840" s="20"/>
      <c r="W840" s="20"/>
    </row>
    <row r="841" spans="2:23" ht="15.75" customHeight="1" x14ac:dyDescent="0.25">
      <c r="B841" s="20"/>
      <c r="C841" s="20"/>
      <c r="D841" s="5"/>
      <c r="E841" s="20"/>
      <c r="F841" s="5"/>
      <c r="G841" s="20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20"/>
      <c r="U841" s="20"/>
      <c r="V841" s="20"/>
      <c r="W841" s="20"/>
    </row>
    <row r="842" spans="2:23" ht="15.75" customHeight="1" x14ac:dyDescent="0.25">
      <c r="B842" s="20"/>
      <c r="C842" s="20"/>
      <c r="D842" s="5"/>
      <c r="E842" s="20"/>
      <c r="F842" s="5"/>
      <c r="G842" s="20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20"/>
      <c r="U842" s="20"/>
      <c r="V842" s="20"/>
      <c r="W842" s="20"/>
    </row>
    <row r="843" spans="2:23" ht="15.75" customHeight="1" x14ac:dyDescent="0.25">
      <c r="B843" s="20"/>
      <c r="C843" s="20"/>
      <c r="D843" s="5"/>
      <c r="E843" s="20"/>
      <c r="F843" s="5"/>
      <c r="G843" s="20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20"/>
      <c r="U843" s="20"/>
      <c r="V843" s="20"/>
      <c r="W843" s="20"/>
    </row>
    <row r="844" spans="2:23" ht="15.75" customHeight="1" x14ac:dyDescent="0.25">
      <c r="B844" s="20"/>
      <c r="C844" s="20"/>
      <c r="D844" s="5"/>
      <c r="E844" s="20"/>
      <c r="F844" s="5"/>
      <c r="G844" s="20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20"/>
      <c r="U844" s="20"/>
      <c r="V844" s="20"/>
      <c r="W844" s="20"/>
    </row>
    <row r="845" spans="2:23" ht="15.75" customHeight="1" x14ac:dyDescent="0.25">
      <c r="B845" s="20"/>
      <c r="C845" s="20"/>
      <c r="D845" s="5"/>
      <c r="E845" s="20"/>
      <c r="F845" s="5"/>
      <c r="G845" s="20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20"/>
      <c r="U845" s="20"/>
      <c r="V845" s="20"/>
      <c r="W845" s="20"/>
    </row>
    <row r="846" spans="2:23" ht="15.75" customHeight="1" x14ac:dyDescent="0.25">
      <c r="B846" s="20"/>
      <c r="C846" s="20"/>
      <c r="D846" s="5"/>
      <c r="E846" s="20"/>
      <c r="F846" s="5"/>
      <c r="G846" s="20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20"/>
      <c r="U846" s="20"/>
      <c r="V846" s="20"/>
      <c r="W846" s="20"/>
    </row>
    <row r="847" spans="2:23" ht="15.75" customHeight="1" x14ac:dyDescent="0.25">
      <c r="B847" s="20"/>
      <c r="C847" s="20"/>
      <c r="D847" s="5"/>
      <c r="E847" s="20"/>
      <c r="F847" s="5"/>
      <c r="G847" s="20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20"/>
      <c r="U847" s="20"/>
      <c r="V847" s="20"/>
      <c r="W847" s="20"/>
    </row>
    <row r="848" spans="2:23" ht="15.75" customHeight="1" x14ac:dyDescent="0.25">
      <c r="B848" s="20"/>
      <c r="C848" s="20"/>
      <c r="D848" s="5"/>
      <c r="E848" s="20"/>
      <c r="F848" s="5"/>
      <c r="G848" s="20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20"/>
      <c r="U848" s="20"/>
      <c r="V848" s="20"/>
      <c r="W848" s="20"/>
    </row>
    <row r="849" spans="2:23" ht="15.75" customHeight="1" x14ac:dyDescent="0.25">
      <c r="B849" s="20"/>
      <c r="C849" s="20"/>
      <c r="D849" s="5"/>
      <c r="E849" s="20"/>
      <c r="F849" s="5"/>
      <c r="G849" s="20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20"/>
      <c r="U849" s="20"/>
      <c r="V849" s="20"/>
      <c r="W849" s="20"/>
    </row>
    <row r="850" spans="2:23" ht="15.75" customHeight="1" x14ac:dyDescent="0.25">
      <c r="B850" s="20"/>
      <c r="C850" s="20"/>
      <c r="D850" s="5"/>
      <c r="E850" s="20"/>
      <c r="F850" s="5"/>
      <c r="G850" s="20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20"/>
      <c r="U850" s="20"/>
      <c r="V850" s="20"/>
      <c r="W850" s="20"/>
    </row>
    <row r="851" spans="2:23" ht="15.75" customHeight="1" x14ac:dyDescent="0.25">
      <c r="B851" s="20"/>
      <c r="C851" s="20"/>
      <c r="D851" s="5"/>
      <c r="E851" s="20"/>
      <c r="F851" s="5"/>
      <c r="G851" s="20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20"/>
      <c r="U851" s="20"/>
      <c r="V851" s="20"/>
      <c r="W851" s="20"/>
    </row>
    <row r="852" spans="2:23" ht="15.75" customHeight="1" x14ac:dyDescent="0.25">
      <c r="B852" s="20"/>
      <c r="C852" s="20"/>
      <c r="D852" s="5"/>
      <c r="E852" s="20"/>
      <c r="F852" s="5"/>
      <c r="G852" s="20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20"/>
      <c r="U852" s="20"/>
      <c r="V852" s="20"/>
      <c r="W852" s="20"/>
    </row>
    <row r="853" spans="2:23" ht="15.75" customHeight="1" x14ac:dyDescent="0.25">
      <c r="B853" s="20"/>
      <c r="C853" s="20"/>
      <c r="D853" s="5"/>
      <c r="E853" s="20"/>
      <c r="F853" s="5"/>
      <c r="G853" s="20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20"/>
      <c r="U853" s="20"/>
      <c r="V853" s="20"/>
      <c r="W853" s="20"/>
    </row>
    <row r="854" spans="2:23" ht="15.75" customHeight="1" x14ac:dyDescent="0.25">
      <c r="B854" s="20"/>
      <c r="C854" s="20"/>
      <c r="D854" s="5"/>
      <c r="E854" s="20"/>
      <c r="F854" s="5"/>
      <c r="G854" s="20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20"/>
      <c r="U854" s="20"/>
      <c r="V854" s="20"/>
      <c r="W854" s="20"/>
    </row>
    <row r="855" spans="2:23" ht="15.75" customHeight="1" x14ac:dyDescent="0.25">
      <c r="B855" s="20"/>
      <c r="C855" s="20"/>
      <c r="D855" s="5"/>
      <c r="E855" s="20"/>
      <c r="F855" s="5"/>
      <c r="G855" s="20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20"/>
      <c r="U855" s="20"/>
      <c r="V855" s="20"/>
      <c r="W855" s="20"/>
    </row>
    <row r="856" spans="2:23" ht="15.75" customHeight="1" x14ac:dyDescent="0.25">
      <c r="B856" s="20"/>
      <c r="C856" s="20"/>
      <c r="D856" s="5"/>
      <c r="E856" s="20"/>
      <c r="F856" s="5"/>
      <c r="G856" s="20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20"/>
      <c r="U856" s="20"/>
      <c r="V856" s="20"/>
      <c r="W856" s="20"/>
    </row>
    <row r="857" spans="2:23" ht="15.75" customHeight="1" x14ac:dyDescent="0.25">
      <c r="B857" s="20"/>
      <c r="C857" s="20"/>
      <c r="D857" s="5"/>
      <c r="E857" s="20"/>
      <c r="F857" s="5"/>
      <c r="G857" s="20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20"/>
      <c r="U857" s="20"/>
      <c r="V857" s="20"/>
      <c r="W857" s="20"/>
    </row>
    <row r="858" spans="2:23" ht="15.75" customHeight="1" x14ac:dyDescent="0.25">
      <c r="B858" s="20"/>
      <c r="C858" s="20"/>
      <c r="D858" s="5"/>
      <c r="E858" s="20"/>
      <c r="F858" s="5"/>
      <c r="G858" s="20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20"/>
      <c r="U858" s="20"/>
      <c r="V858" s="20"/>
      <c r="W858" s="20"/>
    </row>
    <row r="859" spans="2:23" ht="15.75" customHeight="1" x14ac:dyDescent="0.25">
      <c r="B859" s="20"/>
      <c r="C859" s="20"/>
      <c r="D859" s="5"/>
      <c r="E859" s="20"/>
      <c r="F859" s="5"/>
      <c r="G859" s="20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20"/>
      <c r="U859" s="20"/>
      <c r="V859" s="20"/>
      <c r="W859" s="20"/>
    </row>
    <row r="860" spans="2:23" ht="15.75" customHeight="1" x14ac:dyDescent="0.25">
      <c r="B860" s="20"/>
      <c r="C860" s="20"/>
      <c r="D860" s="5"/>
      <c r="E860" s="20"/>
      <c r="F860" s="5"/>
      <c r="G860" s="20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20"/>
      <c r="U860" s="20"/>
      <c r="V860" s="20"/>
      <c r="W860" s="20"/>
    </row>
    <row r="861" spans="2:23" ht="15.75" customHeight="1" x14ac:dyDescent="0.25">
      <c r="B861" s="20"/>
      <c r="C861" s="20"/>
      <c r="D861" s="5"/>
      <c r="E861" s="20"/>
      <c r="F861" s="5"/>
      <c r="G861" s="20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20"/>
      <c r="U861" s="20"/>
      <c r="V861" s="20"/>
      <c r="W861" s="20"/>
    </row>
    <row r="862" spans="2:23" ht="15.75" customHeight="1" x14ac:dyDescent="0.25">
      <c r="B862" s="20"/>
      <c r="C862" s="20"/>
      <c r="D862" s="5"/>
      <c r="E862" s="20"/>
      <c r="F862" s="5"/>
      <c r="G862" s="20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20"/>
      <c r="U862" s="20"/>
      <c r="V862" s="20"/>
      <c r="W862" s="20"/>
    </row>
    <row r="863" spans="2:23" ht="15.75" customHeight="1" x14ac:dyDescent="0.25">
      <c r="B863" s="20"/>
      <c r="C863" s="20"/>
      <c r="D863" s="5"/>
      <c r="E863" s="20"/>
      <c r="F863" s="5"/>
      <c r="G863" s="20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20"/>
      <c r="U863" s="20"/>
      <c r="V863" s="20"/>
      <c r="W863" s="20"/>
    </row>
    <row r="864" spans="2:23" ht="15.75" customHeight="1" x14ac:dyDescent="0.25">
      <c r="B864" s="20"/>
      <c r="C864" s="20"/>
      <c r="D864" s="5"/>
      <c r="E864" s="20"/>
      <c r="F864" s="5"/>
      <c r="G864" s="20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20"/>
      <c r="U864" s="20"/>
      <c r="V864" s="20"/>
      <c r="W864" s="20"/>
    </row>
    <row r="865" spans="2:23" ht="15.75" customHeight="1" x14ac:dyDescent="0.25">
      <c r="B865" s="20"/>
      <c r="C865" s="20"/>
      <c r="D865" s="5"/>
      <c r="E865" s="20"/>
      <c r="F865" s="5"/>
      <c r="G865" s="20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20"/>
      <c r="U865" s="20"/>
      <c r="V865" s="20"/>
      <c r="W865" s="20"/>
    </row>
    <row r="866" spans="2:23" ht="15.75" customHeight="1" x14ac:dyDescent="0.25">
      <c r="B866" s="20"/>
      <c r="C866" s="20"/>
      <c r="D866" s="5"/>
      <c r="E866" s="20"/>
      <c r="F866" s="5"/>
      <c r="G866" s="20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20"/>
      <c r="U866" s="20"/>
      <c r="V866" s="20"/>
      <c r="W866" s="20"/>
    </row>
    <row r="867" spans="2:23" ht="15.75" customHeight="1" x14ac:dyDescent="0.25">
      <c r="B867" s="20"/>
      <c r="C867" s="20"/>
      <c r="D867" s="5"/>
      <c r="E867" s="20"/>
      <c r="F867" s="5"/>
      <c r="G867" s="20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20"/>
      <c r="U867" s="20"/>
      <c r="V867" s="20"/>
      <c r="W867" s="20"/>
    </row>
    <row r="868" spans="2:23" ht="15.75" customHeight="1" x14ac:dyDescent="0.25">
      <c r="B868" s="20"/>
      <c r="C868" s="20"/>
      <c r="D868" s="5"/>
      <c r="E868" s="20"/>
      <c r="F868" s="5"/>
      <c r="G868" s="20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20"/>
      <c r="U868" s="20"/>
      <c r="V868" s="20"/>
      <c r="W868" s="20"/>
    </row>
    <row r="869" spans="2:23" ht="15.75" customHeight="1" x14ac:dyDescent="0.25">
      <c r="B869" s="20"/>
      <c r="C869" s="20"/>
      <c r="D869" s="5"/>
      <c r="E869" s="20"/>
      <c r="F869" s="5"/>
      <c r="G869" s="20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20"/>
      <c r="U869" s="20"/>
      <c r="V869" s="20"/>
      <c r="W869" s="20"/>
    </row>
    <row r="870" spans="2:23" ht="15.75" customHeight="1" x14ac:dyDescent="0.25">
      <c r="B870" s="20"/>
      <c r="C870" s="20"/>
      <c r="D870" s="5"/>
      <c r="E870" s="20"/>
      <c r="F870" s="5"/>
      <c r="G870" s="20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20"/>
      <c r="U870" s="20"/>
      <c r="V870" s="20"/>
      <c r="W870" s="20"/>
    </row>
    <row r="871" spans="2:23" ht="15.75" customHeight="1" x14ac:dyDescent="0.25">
      <c r="B871" s="20"/>
      <c r="C871" s="20"/>
      <c r="D871" s="5"/>
      <c r="E871" s="20"/>
      <c r="F871" s="5"/>
      <c r="G871" s="20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20"/>
      <c r="U871" s="20"/>
      <c r="V871" s="20"/>
      <c r="W871" s="20"/>
    </row>
    <row r="872" spans="2:23" ht="15.75" customHeight="1" x14ac:dyDescent="0.25">
      <c r="B872" s="20"/>
      <c r="C872" s="20"/>
      <c r="D872" s="5"/>
      <c r="E872" s="20"/>
      <c r="F872" s="5"/>
      <c r="G872" s="20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20"/>
      <c r="U872" s="20"/>
      <c r="V872" s="20"/>
      <c r="W872" s="20"/>
    </row>
    <row r="873" spans="2:23" ht="15.75" customHeight="1" x14ac:dyDescent="0.25">
      <c r="B873" s="20"/>
      <c r="C873" s="20"/>
      <c r="D873" s="5"/>
      <c r="E873" s="20"/>
      <c r="F873" s="5"/>
      <c r="G873" s="20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20"/>
      <c r="U873" s="20"/>
      <c r="V873" s="20"/>
      <c r="W873" s="20"/>
    </row>
    <row r="874" spans="2:23" ht="15.75" customHeight="1" x14ac:dyDescent="0.25">
      <c r="B874" s="20"/>
      <c r="C874" s="20"/>
      <c r="D874" s="5"/>
      <c r="E874" s="20"/>
      <c r="F874" s="5"/>
      <c r="G874" s="20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20"/>
      <c r="U874" s="20"/>
      <c r="V874" s="20"/>
      <c r="W874" s="20"/>
    </row>
    <row r="875" spans="2:23" ht="15.75" customHeight="1" x14ac:dyDescent="0.25">
      <c r="B875" s="20"/>
      <c r="C875" s="20"/>
      <c r="D875" s="5"/>
      <c r="E875" s="20"/>
      <c r="F875" s="5"/>
      <c r="G875" s="20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20"/>
      <c r="U875" s="20"/>
      <c r="V875" s="20"/>
      <c r="W875" s="20"/>
    </row>
    <row r="876" spans="2:23" ht="15.75" customHeight="1" x14ac:dyDescent="0.25">
      <c r="B876" s="20"/>
      <c r="C876" s="20"/>
      <c r="D876" s="5"/>
      <c r="E876" s="20"/>
      <c r="F876" s="5"/>
      <c r="G876" s="20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20"/>
      <c r="U876" s="20"/>
      <c r="V876" s="20"/>
      <c r="W876" s="20"/>
    </row>
    <row r="877" spans="2:23" ht="15.75" customHeight="1" x14ac:dyDescent="0.25">
      <c r="B877" s="20"/>
      <c r="C877" s="20"/>
      <c r="D877" s="5"/>
      <c r="E877" s="20"/>
      <c r="F877" s="5"/>
      <c r="G877" s="20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20"/>
      <c r="U877" s="20"/>
      <c r="V877" s="20"/>
      <c r="W877" s="20"/>
    </row>
    <row r="878" spans="2:23" ht="15.75" customHeight="1" x14ac:dyDescent="0.25">
      <c r="B878" s="20"/>
      <c r="C878" s="20"/>
      <c r="D878" s="5"/>
      <c r="E878" s="20"/>
      <c r="F878" s="5"/>
      <c r="G878" s="20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20"/>
      <c r="U878" s="20"/>
      <c r="V878" s="20"/>
      <c r="W878" s="20"/>
    </row>
    <row r="879" spans="2:23" ht="15.75" customHeight="1" x14ac:dyDescent="0.25">
      <c r="B879" s="20"/>
      <c r="C879" s="20"/>
      <c r="D879" s="5"/>
      <c r="E879" s="20"/>
      <c r="F879" s="5"/>
      <c r="G879" s="20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20"/>
      <c r="U879" s="20"/>
      <c r="V879" s="20"/>
      <c r="W879" s="20"/>
    </row>
    <row r="880" spans="2:23" ht="15.75" customHeight="1" x14ac:dyDescent="0.25">
      <c r="B880" s="20"/>
      <c r="C880" s="20"/>
      <c r="D880" s="5"/>
      <c r="E880" s="20"/>
      <c r="F880" s="5"/>
      <c r="G880" s="20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20"/>
      <c r="U880" s="20"/>
      <c r="V880" s="20"/>
      <c r="W880" s="20"/>
    </row>
    <row r="881" spans="2:23" ht="15.75" customHeight="1" x14ac:dyDescent="0.25">
      <c r="B881" s="20"/>
      <c r="C881" s="20"/>
      <c r="D881" s="5"/>
      <c r="E881" s="20"/>
      <c r="F881" s="5"/>
      <c r="G881" s="20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20"/>
      <c r="U881" s="20"/>
      <c r="V881" s="20"/>
      <c r="W881" s="20"/>
    </row>
    <row r="882" spans="2:23" ht="15.75" customHeight="1" x14ac:dyDescent="0.25">
      <c r="B882" s="20"/>
      <c r="C882" s="20"/>
      <c r="D882" s="5"/>
      <c r="E882" s="20"/>
      <c r="F882" s="5"/>
      <c r="G882" s="20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20"/>
      <c r="U882" s="20"/>
      <c r="V882" s="20"/>
      <c r="W882" s="20"/>
    </row>
    <row r="883" spans="2:23" ht="15.75" customHeight="1" x14ac:dyDescent="0.25">
      <c r="B883" s="20"/>
      <c r="C883" s="20"/>
      <c r="D883" s="5"/>
      <c r="E883" s="20"/>
      <c r="F883" s="5"/>
      <c r="G883" s="20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20"/>
      <c r="U883" s="20"/>
      <c r="V883" s="20"/>
      <c r="W883" s="20"/>
    </row>
    <row r="884" spans="2:23" ht="15.75" customHeight="1" x14ac:dyDescent="0.25">
      <c r="B884" s="20"/>
      <c r="C884" s="20"/>
      <c r="D884" s="5"/>
      <c r="E884" s="20"/>
      <c r="F884" s="5"/>
      <c r="G884" s="20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20"/>
      <c r="U884" s="20"/>
      <c r="V884" s="20"/>
      <c r="W884" s="20"/>
    </row>
    <row r="885" spans="2:23" ht="15.75" customHeight="1" x14ac:dyDescent="0.25">
      <c r="B885" s="20"/>
      <c r="C885" s="20"/>
      <c r="D885" s="5"/>
      <c r="E885" s="20"/>
      <c r="F885" s="5"/>
      <c r="G885" s="20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20"/>
      <c r="U885" s="20"/>
      <c r="V885" s="20"/>
      <c r="W885" s="20"/>
    </row>
    <row r="886" spans="2:23" ht="15.75" customHeight="1" x14ac:dyDescent="0.25">
      <c r="B886" s="20"/>
      <c r="C886" s="20"/>
      <c r="D886" s="5"/>
      <c r="E886" s="20"/>
      <c r="F886" s="5"/>
      <c r="G886" s="20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20"/>
      <c r="U886" s="20"/>
      <c r="V886" s="20"/>
      <c r="W886" s="20"/>
    </row>
    <row r="887" spans="2:23" ht="15.75" customHeight="1" x14ac:dyDescent="0.25">
      <c r="B887" s="20"/>
      <c r="C887" s="20"/>
      <c r="D887" s="5"/>
      <c r="E887" s="20"/>
      <c r="F887" s="5"/>
      <c r="G887" s="20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20"/>
      <c r="U887" s="20"/>
      <c r="V887" s="20"/>
      <c r="W887" s="20"/>
    </row>
    <row r="888" spans="2:23" ht="15.75" customHeight="1" x14ac:dyDescent="0.25">
      <c r="B888" s="20"/>
      <c r="C888" s="20"/>
      <c r="D888" s="5"/>
      <c r="E888" s="20"/>
      <c r="F888" s="5"/>
      <c r="G888" s="20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20"/>
      <c r="U888" s="20"/>
      <c r="V888" s="20"/>
      <c r="W888" s="20"/>
    </row>
    <row r="889" spans="2:23" ht="15.75" customHeight="1" x14ac:dyDescent="0.25">
      <c r="B889" s="20"/>
      <c r="C889" s="20"/>
      <c r="D889" s="5"/>
      <c r="E889" s="20"/>
      <c r="F889" s="5"/>
      <c r="G889" s="20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20"/>
      <c r="U889" s="20"/>
      <c r="V889" s="20"/>
      <c r="W889" s="20"/>
    </row>
    <row r="890" spans="2:23" ht="15.75" customHeight="1" x14ac:dyDescent="0.25">
      <c r="B890" s="20"/>
      <c r="C890" s="20"/>
      <c r="D890" s="5"/>
      <c r="E890" s="20"/>
      <c r="F890" s="5"/>
      <c r="G890" s="20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20"/>
      <c r="U890" s="20"/>
      <c r="V890" s="20"/>
      <c r="W890" s="20"/>
    </row>
    <row r="891" spans="2:23" ht="15.75" customHeight="1" x14ac:dyDescent="0.25">
      <c r="B891" s="20"/>
      <c r="C891" s="20"/>
      <c r="D891" s="5"/>
      <c r="E891" s="20"/>
      <c r="F891" s="5"/>
      <c r="G891" s="20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20"/>
      <c r="U891" s="20"/>
      <c r="V891" s="20"/>
      <c r="W891" s="20"/>
    </row>
    <row r="892" spans="2:23" ht="15.75" customHeight="1" x14ac:dyDescent="0.25">
      <c r="B892" s="20"/>
      <c r="C892" s="20"/>
      <c r="D892" s="5"/>
      <c r="E892" s="20"/>
      <c r="F892" s="5"/>
      <c r="G892" s="20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20"/>
      <c r="U892" s="20"/>
      <c r="V892" s="20"/>
      <c r="W892" s="20"/>
    </row>
    <row r="893" spans="2:23" ht="15.75" customHeight="1" x14ac:dyDescent="0.25">
      <c r="B893" s="20"/>
      <c r="C893" s="20"/>
      <c r="D893" s="5"/>
      <c r="E893" s="20"/>
      <c r="F893" s="5"/>
      <c r="G893" s="20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20"/>
      <c r="U893" s="20"/>
      <c r="V893" s="20"/>
      <c r="W893" s="20"/>
    </row>
    <row r="894" spans="2:23" ht="15.75" customHeight="1" x14ac:dyDescent="0.25">
      <c r="B894" s="20"/>
      <c r="C894" s="20"/>
      <c r="D894" s="5"/>
      <c r="E894" s="20"/>
      <c r="F894" s="5"/>
      <c r="G894" s="20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20"/>
      <c r="U894" s="20"/>
      <c r="V894" s="20"/>
      <c r="W894" s="20"/>
    </row>
    <row r="895" spans="2:23" ht="15.75" customHeight="1" x14ac:dyDescent="0.25">
      <c r="B895" s="20"/>
      <c r="C895" s="20"/>
      <c r="D895" s="5"/>
      <c r="E895" s="20"/>
      <c r="F895" s="5"/>
      <c r="G895" s="20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20"/>
      <c r="U895" s="20"/>
      <c r="V895" s="20"/>
      <c r="W895" s="20"/>
    </row>
    <row r="896" spans="2:23" ht="15.75" customHeight="1" x14ac:dyDescent="0.25">
      <c r="B896" s="20"/>
      <c r="C896" s="20"/>
      <c r="D896" s="5"/>
      <c r="E896" s="20"/>
      <c r="F896" s="5"/>
      <c r="G896" s="20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20"/>
      <c r="U896" s="20"/>
      <c r="V896" s="20"/>
      <c r="W896" s="20"/>
    </row>
    <row r="897" spans="2:23" ht="15.75" customHeight="1" x14ac:dyDescent="0.25">
      <c r="B897" s="20"/>
      <c r="C897" s="20"/>
      <c r="D897" s="5"/>
      <c r="E897" s="20"/>
      <c r="F897" s="5"/>
      <c r="G897" s="20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20"/>
      <c r="U897" s="20"/>
      <c r="V897" s="20"/>
      <c r="W897" s="20"/>
    </row>
    <row r="898" spans="2:23" ht="15.75" customHeight="1" x14ac:dyDescent="0.25">
      <c r="B898" s="20"/>
      <c r="C898" s="20"/>
      <c r="D898" s="5"/>
      <c r="E898" s="20"/>
      <c r="F898" s="5"/>
      <c r="G898" s="20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20"/>
      <c r="U898" s="20"/>
      <c r="V898" s="20"/>
      <c r="W898" s="20"/>
    </row>
    <row r="899" spans="2:23" ht="15.75" customHeight="1" x14ac:dyDescent="0.25">
      <c r="B899" s="20"/>
      <c r="C899" s="20"/>
      <c r="D899" s="5"/>
      <c r="E899" s="20"/>
      <c r="F899" s="5"/>
      <c r="G899" s="20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20"/>
      <c r="U899" s="20"/>
      <c r="V899" s="20"/>
      <c r="W899" s="20"/>
    </row>
    <row r="900" spans="2:23" ht="15.75" customHeight="1" x14ac:dyDescent="0.25">
      <c r="B900" s="20"/>
      <c r="C900" s="20"/>
      <c r="D900" s="5"/>
      <c r="E900" s="20"/>
      <c r="F900" s="5"/>
      <c r="G900" s="20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20"/>
      <c r="U900" s="20"/>
      <c r="V900" s="20"/>
      <c r="W900" s="20"/>
    </row>
    <row r="901" spans="2:23" ht="15.75" customHeight="1" x14ac:dyDescent="0.25">
      <c r="B901" s="20"/>
      <c r="C901" s="20"/>
      <c r="D901" s="5"/>
      <c r="E901" s="20"/>
      <c r="F901" s="5"/>
      <c r="G901" s="20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20"/>
      <c r="U901" s="20"/>
      <c r="V901" s="20"/>
      <c r="W901" s="20"/>
    </row>
    <row r="902" spans="2:23" ht="15.75" customHeight="1" x14ac:dyDescent="0.25">
      <c r="B902" s="20"/>
      <c r="C902" s="20"/>
      <c r="D902" s="5"/>
      <c r="E902" s="20"/>
      <c r="F902" s="5"/>
      <c r="G902" s="20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20"/>
      <c r="U902" s="20"/>
      <c r="V902" s="20"/>
      <c r="W902" s="20"/>
    </row>
    <row r="903" spans="2:23" ht="15.75" customHeight="1" x14ac:dyDescent="0.25">
      <c r="B903" s="20"/>
      <c r="C903" s="20"/>
      <c r="D903" s="5"/>
      <c r="E903" s="20"/>
      <c r="F903" s="5"/>
      <c r="G903" s="20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20"/>
      <c r="U903" s="20"/>
      <c r="V903" s="20"/>
      <c r="W903" s="20"/>
    </row>
    <row r="904" spans="2:23" ht="15.75" customHeight="1" x14ac:dyDescent="0.25">
      <c r="B904" s="20"/>
      <c r="C904" s="20"/>
      <c r="D904" s="5"/>
      <c r="E904" s="20"/>
      <c r="F904" s="5"/>
      <c r="G904" s="20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20"/>
      <c r="U904" s="20"/>
      <c r="V904" s="20"/>
      <c r="W904" s="20"/>
    </row>
    <row r="905" spans="2:23" ht="15.75" customHeight="1" x14ac:dyDescent="0.25">
      <c r="B905" s="20"/>
      <c r="C905" s="20"/>
      <c r="D905" s="5"/>
      <c r="E905" s="20"/>
      <c r="F905" s="5"/>
      <c r="G905" s="20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20"/>
      <c r="U905" s="20"/>
      <c r="V905" s="20"/>
      <c r="W905" s="20"/>
    </row>
    <row r="906" spans="2:23" ht="15.75" customHeight="1" x14ac:dyDescent="0.25">
      <c r="B906" s="20"/>
      <c r="C906" s="20"/>
      <c r="D906" s="5"/>
      <c r="E906" s="20"/>
      <c r="F906" s="5"/>
      <c r="G906" s="20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20"/>
      <c r="U906" s="20"/>
      <c r="V906" s="20"/>
      <c r="W906" s="20"/>
    </row>
    <row r="907" spans="2:23" ht="15.75" customHeight="1" x14ac:dyDescent="0.25">
      <c r="B907" s="20"/>
      <c r="C907" s="20"/>
      <c r="D907" s="5"/>
      <c r="E907" s="20"/>
      <c r="F907" s="5"/>
      <c r="G907" s="20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20"/>
      <c r="U907" s="20"/>
      <c r="V907" s="20"/>
      <c r="W907" s="20"/>
    </row>
    <row r="908" spans="2:23" ht="15.75" customHeight="1" x14ac:dyDescent="0.25">
      <c r="B908" s="20"/>
      <c r="C908" s="20"/>
      <c r="D908" s="5"/>
      <c r="E908" s="20"/>
      <c r="F908" s="5"/>
      <c r="G908" s="20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20"/>
      <c r="U908" s="20"/>
      <c r="V908" s="20"/>
      <c r="W908" s="20"/>
    </row>
    <row r="909" spans="2:23" ht="15.75" customHeight="1" x14ac:dyDescent="0.25">
      <c r="B909" s="20"/>
      <c r="C909" s="20"/>
      <c r="D909" s="5"/>
      <c r="E909" s="20"/>
      <c r="F909" s="5"/>
      <c r="G909" s="20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20"/>
      <c r="U909" s="20"/>
      <c r="V909" s="20"/>
      <c r="W909" s="20"/>
    </row>
    <row r="910" spans="2:23" ht="15.75" customHeight="1" x14ac:dyDescent="0.25">
      <c r="B910" s="20"/>
      <c r="C910" s="20"/>
      <c r="D910" s="5"/>
      <c r="E910" s="20"/>
      <c r="F910" s="5"/>
      <c r="G910" s="20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20"/>
      <c r="U910" s="20"/>
      <c r="V910" s="20"/>
      <c r="W910" s="20"/>
    </row>
    <row r="911" spans="2:23" ht="15.75" customHeight="1" x14ac:dyDescent="0.25">
      <c r="B911" s="20"/>
      <c r="C911" s="20"/>
      <c r="D911" s="5"/>
      <c r="E911" s="20"/>
      <c r="F911" s="5"/>
      <c r="G911" s="20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20"/>
      <c r="U911" s="20"/>
      <c r="V911" s="20"/>
      <c r="W911" s="20"/>
    </row>
    <row r="912" spans="2:23" ht="15.75" customHeight="1" x14ac:dyDescent="0.25">
      <c r="B912" s="20"/>
      <c r="C912" s="20"/>
      <c r="D912" s="5"/>
      <c r="E912" s="20"/>
      <c r="F912" s="5"/>
      <c r="G912" s="20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20"/>
      <c r="U912" s="20"/>
      <c r="V912" s="20"/>
      <c r="W912" s="20"/>
    </row>
    <row r="913" spans="2:23" ht="15.75" customHeight="1" x14ac:dyDescent="0.25">
      <c r="B913" s="20"/>
      <c r="C913" s="20"/>
      <c r="D913" s="5"/>
      <c r="E913" s="20"/>
      <c r="F913" s="5"/>
      <c r="G913" s="20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20"/>
      <c r="U913" s="20"/>
      <c r="V913" s="20"/>
      <c r="W913" s="20"/>
    </row>
    <row r="914" spans="2:23" ht="15.75" customHeight="1" x14ac:dyDescent="0.25">
      <c r="B914" s="20"/>
      <c r="C914" s="20"/>
      <c r="D914" s="5"/>
      <c r="E914" s="20"/>
      <c r="F914" s="5"/>
      <c r="G914" s="20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20"/>
      <c r="U914" s="20"/>
      <c r="V914" s="20"/>
      <c r="W914" s="20"/>
    </row>
    <row r="915" spans="2:23" ht="15.75" customHeight="1" x14ac:dyDescent="0.25">
      <c r="B915" s="20"/>
      <c r="C915" s="20"/>
      <c r="D915" s="5"/>
      <c r="E915" s="20"/>
      <c r="F915" s="5"/>
      <c r="G915" s="20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20"/>
      <c r="U915" s="20"/>
      <c r="V915" s="20"/>
      <c r="W915" s="20"/>
    </row>
    <row r="916" spans="2:23" ht="15.75" customHeight="1" x14ac:dyDescent="0.25">
      <c r="B916" s="20"/>
      <c r="C916" s="20"/>
      <c r="D916" s="5"/>
      <c r="E916" s="20"/>
      <c r="F916" s="5"/>
      <c r="G916" s="20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20"/>
      <c r="U916" s="20"/>
      <c r="V916" s="20"/>
      <c r="W916" s="20"/>
    </row>
    <row r="917" spans="2:23" ht="15.75" customHeight="1" x14ac:dyDescent="0.25">
      <c r="B917" s="20"/>
      <c r="C917" s="20"/>
      <c r="D917" s="5"/>
      <c r="E917" s="20"/>
      <c r="F917" s="5"/>
      <c r="G917" s="20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20"/>
      <c r="U917" s="20"/>
      <c r="V917" s="20"/>
      <c r="W917" s="20"/>
    </row>
    <row r="918" spans="2:23" ht="15.75" customHeight="1" x14ac:dyDescent="0.25">
      <c r="B918" s="20"/>
      <c r="C918" s="20"/>
      <c r="D918" s="5"/>
      <c r="E918" s="20"/>
      <c r="F918" s="5"/>
      <c r="G918" s="20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20"/>
      <c r="U918" s="20"/>
      <c r="V918" s="20"/>
      <c r="W918" s="20"/>
    </row>
    <row r="919" spans="2:23" ht="15.75" customHeight="1" x14ac:dyDescent="0.25">
      <c r="B919" s="20"/>
      <c r="C919" s="20"/>
      <c r="D919" s="5"/>
      <c r="E919" s="20"/>
      <c r="F919" s="5"/>
      <c r="G919" s="20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20"/>
      <c r="U919" s="20"/>
      <c r="V919" s="20"/>
      <c r="W919" s="20"/>
    </row>
    <row r="920" spans="2:23" ht="15.75" customHeight="1" x14ac:dyDescent="0.25">
      <c r="B920" s="20"/>
      <c r="C920" s="20"/>
      <c r="D920" s="5"/>
      <c r="E920" s="20"/>
      <c r="F920" s="5"/>
      <c r="G920" s="20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20"/>
      <c r="U920" s="20"/>
      <c r="V920" s="20"/>
      <c r="W920" s="20"/>
    </row>
    <row r="921" spans="2:23" ht="15.75" customHeight="1" x14ac:dyDescent="0.25">
      <c r="B921" s="20"/>
      <c r="C921" s="20"/>
      <c r="D921" s="5"/>
      <c r="E921" s="20"/>
      <c r="F921" s="5"/>
      <c r="G921" s="20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20"/>
      <c r="U921" s="20"/>
      <c r="V921" s="20"/>
      <c r="W921" s="20"/>
    </row>
    <row r="922" spans="2:23" ht="15.75" customHeight="1" x14ac:dyDescent="0.25">
      <c r="B922" s="20"/>
      <c r="C922" s="20"/>
      <c r="D922" s="5"/>
      <c r="E922" s="20"/>
      <c r="F922" s="5"/>
      <c r="G922" s="20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20"/>
      <c r="U922" s="20"/>
      <c r="V922" s="20"/>
      <c r="W922" s="20"/>
    </row>
    <row r="923" spans="2:23" ht="15.75" customHeight="1" x14ac:dyDescent="0.25">
      <c r="B923" s="20"/>
      <c r="C923" s="20"/>
      <c r="D923" s="5"/>
      <c r="E923" s="20"/>
      <c r="F923" s="5"/>
      <c r="G923" s="20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20"/>
      <c r="U923" s="20"/>
      <c r="V923" s="20"/>
      <c r="W923" s="20"/>
    </row>
    <row r="924" spans="2:23" ht="15.75" customHeight="1" x14ac:dyDescent="0.25">
      <c r="B924" s="20"/>
      <c r="C924" s="20"/>
      <c r="D924" s="5"/>
      <c r="E924" s="20"/>
      <c r="F924" s="5"/>
      <c r="G924" s="20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20"/>
      <c r="U924" s="20"/>
      <c r="V924" s="20"/>
      <c r="W924" s="20"/>
    </row>
    <row r="925" spans="2:23" ht="15.75" customHeight="1" x14ac:dyDescent="0.25">
      <c r="B925" s="20"/>
      <c r="C925" s="20"/>
      <c r="D925" s="5"/>
      <c r="E925" s="20"/>
      <c r="F925" s="5"/>
      <c r="G925" s="20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20"/>
      <c r="U925" s="20"/>
      <c r="V925" s="20"/>
      <c r="W925" s="20"/>
    </row>
    <row r="926" spans="2:23" ht="15.75" customHeight="1" x14ac:dyDescent="0.25">
      <c r="B926" s="20"/>
      <c r="C926" s="20"/>
      <c r="D926" s="5"/>
      <c r="E926" s="20"/>
      <c r="F926" s="5"/>
      <c r="G926" s="20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20"/>
      <c r="U926" s="20"/>
      <c r="V926" s="20"/>
      <c r="W926" s="20"/>
    </row>
    <row r="927" spans="2:23" ht="15.75" customHeight="1" x14ac:dyDescent="0.25">
      <c r="B927" s="20"/>
      <c r="C927" s="20"/>
      <c r="D927" s="5"/>
      <c r="E927" s="20"/>
      <c r="F927" s="5"/>
      <c r="G927" s="20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20"/>
      <c r="U927" s="20"/>
      <c r="V927" s="20"/>
      <c r="W927" s="20"/>
    </row>
    <row r="928" spans="2:23" ht="15.75" customHeight="1" x14ac:dyDescent="0.25">
      <c r="B928" s="20"/>
      <c r="C928" s="20"/>
      <c r="D928" s="5"/>
      <c r="E928" s="20"/>
      <c r="F928" s="5"/>
      <c r="G928" s="20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20"/>
      <c r="U928" s="20"/>
      <c r="V928" s="20"/>
      <c r="W928" s="20"/>
    </row>
    <row r="929" spans="2:23" ht="15.75" customHeight="1" x14ac:dyDescent="0.25">
      <c r="B929" s="20"/>
      <c r="C929" s="20"/>
      <c r="D929" s="5"/>
      <c r="E929" s="20"/>
      <c r="F929" s="5"/>
      <c r="G929" s="20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20"/>
      <c r="U929" s="20"/>
      <c r="V929" s="20"/>
      <c r="W929" s="20"/>
    </row>
    <row r="930" spans="2:23" ht="15.75" customHeight="1" x14ac:dyDescent="0.25">
      <c r="B930" s="20"/>
      <c r="C930" s="20"/>
      <c r="D930" s="5"/>
      <c r="E930" s="20"/>
      <c r="F930" s="5"/>
      <c r="G930" s="20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20"/>
      <c r="U930" s="20"/>
      <c r="V930" s="20"/>
      <c r="W930" s="20"/>
    </row>
    <row r="931" spans="2:23" ht="15.75" customHeight="1" x14ac:dyDescent="0.25">
      <c r="B931" s="20"/>
      <c r="C931" s="20"/>
      <c r="D931" s="5"/>
      <c r="E931" s="20"/>
      <c r="F931" s="5"/>
      <c r="G931" s="20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20"/>
      <c r="U931" s="20"/>
      <c r="V931" s="20"/>
      <c r="W931" s="20"/>
    </row>
    <row r="932" spans="2:23" ht="15.75" customHeight="1" x14ac:dyDescent="0.25">
      <c r="B932" s="20"/>
      <c r="C932" s="20"/>
      <c r="D932" s="5"/>
      <c r="E932" s="20"/>
      <c r="F932" s="5"/>
      <c r="G932" s="20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20"/>
      <c r="U932" s="20"/>
      <c r="V932" s="20"/>
      <c r="W932" s="20"/>
    </row>
    <row r="933" spans="2:23" ht="15.75" customHeight="1" x14ac:dyDescent="0.25">
      <c r="B933" s="20"/>
      <c r="C933" s="20"/>
      <c r="D933" s="5"/>
      <c r="E933" s="20"/>
      <c r="F933" s="5"/>
      <c r="G933" s="20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20"/>
      <c r="U933" s="20"/>
      <c r="V933" s="20"/>
      <c r="W933" s="20"/>
    </row>
    <row r="934" spans="2:23" ht="15.75" customHeight="1" x14ac:dyDescent="0.25">
      <c r="B934" s="20"/>
      <c r="C934" s="20"/>
      <c r="D934" s="5"/>
      <c r="E934" s="20"/>
      <c r="F934" s="5"/>
      <c r="G934" s="20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20"/>
      <c r="U934" s="20"/>
      <c r="V934" s="20"/>
      <c r="W934" s="20"/>
    </row>
    <row r="935" spans="2:23" ht="15.75" customHeight="1" x14ac:dyDescent="0.25">
      <c r="B935" s="20"/>
      <c r="C935" s="20"/>
      <c r="D935" s="5"/>
      <c r="E935" s="20"/>
      <c r="F935" s="5"/>
      <c r="G935" s="20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20"/>
      <c r="U935" s="20"/>
      <c r="V935" s="20"/>
      <c r="W935" s="20"/>
    </row>
    <row r="936" spans="2:23" ht="15.75" customHeight="1" x14ac:dyDescent="0.25">
      <c r="B936" s="20"/>
      <c r="C936" s="20"/>
      <c r="D936" s="5"/>
      <c r="E936" s="20"/>
      <c r="F936" s="5"/>
      <c r="G936" s="20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20"/>
      <c r="U936" s="20"/>
      <c r="V936" s="20"/>
      <c r="W936" s="20"/>
    </row>
    <row r="937" spans="2:23" ht="15.75" customHeight="1" x14ac:dyDescent="0.25">
      <c r="B937" s="20"/>
      <c r="C937" s="20"/>
      <c r="D937" s="5"/>
      <c r="E937" s="20"/>
      <c r="F937" s="5"/>
      <c r="G937" s="20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20"/>
      <c r="U937" s="20"/>
      <c r="V937" s="20"/>
      <c r="W937" s="20"/>
    </row>
    <row r="938" spans="2:23" ht="15.75" customHeight="1" x14ac:dyDescent="0.25">
      <c r="B938" s="20"/>
      <c r="C938" s="20"/>
      <c r="D938" s="5"/>
      <c r="E938" s="20"/>
      <c r="F938" s="5"/>
      <c r="G938" s="20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20"/>
      <c r="U938" s="20"/>
      <c r="V938" s="20"/>
      <c r="W938" s="20"/>
    </row>
    <row r="939" spans="2:23" ht="15.75" customHeight="1" x14ac:dyDescent="0.25">
      <c r="B939" s="20"/>
      <c r="C939" s="20"/>
      <c r="D939" s="5"/>
      <c r="E939" s="20"/>
      <c r="F939" s="5"/>
      <c r="G939" s="20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20"/>
      <c r="U939" s="20"/>
      <c r="V939" s="20"/>
      <c r="W939" s="20"/>
    </row>
    <row r="940" spans="2:23" ht="15.75" customHeight="1" x14ac:dyDescent="0.25">
      <c r="B940" s="20"/>
      <c r="C940" s="20"/>
      <c r="D940" s="5"/>
      <c r="E940" s="20"/>
      <c r="F940" s="5"/>
      <c r="G940" s="20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20"/>
      <c r="U940" s="20"/>
      <c r="V940" s="20"/>
      <c r="W940" s="20"/>
    </row>
    <row r="941" spans="2:23" ht="15.75" customHeight="1" x14ac:dyDescent="0.25">
      <c r="B941" s="20"/>
      <c r="C941" s="20"/>
      <c r="D941" s="5"/>
      <c r="E941" s="20"/>
      <c r="F941" s="5"/>
      <c r="G941" s="20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20"/>
      <c r="U941" s="20"/>
      <c r="V941" s="20"/>
      <c r="W941" s="20"/>
    </row>
    <row r="942" spans="2:23" ht="15.75" customHeight="1" x14ac:dyDescent="0.25">
      <c r="B942" s="20"/>
      <c r="C942" s="20"/>
      <c r="D942" s="5"/>
      <c r="E942" s="20"/>
      <c r="F942" s="5"/>
      <c r="G942" s="20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20"/>
      <c r="U942" s="20"/>
      <c r="V942" s="20"/>
      <c r="W942" s="20"/>
    </row>
    <row r="943" spans="2:23" ht="15.75" customHeight="1" x14ac:dyDescent="0.25">
      <c r="B943" s="20"/>
      <c r="C943" s="20"/>
      <c r="D943" s="5"/>
      <c r="E943" s="20"/>
      <c r="F943" s="5"/>
      <c r="G943" s="20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20"/>
      <c r="U943" s="20"/>
      <c r="V943" s="20"/>
      <c r="W943" s="20"/>
    </row>
    <row r="944" spans="2:23" ht="15.75" customHeight="1" x14ac:dyDescent="0.25">
      <c r="B944" s="20"/>
      <c r="C944" s="20"/>
      <c r="D944" s="5"/>
      <c r="E944" s="20"/>
      <c r="F944" s="5"/>
      <c r="G944" s="20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20"/>
      <c r="U944" s="20"/>
      <c r="V944" s="20"/>
      <c r="W944" s="20"/>
    </row>
    <row r="945" spans="2:23" ht="15.75" customHeight="1" x14ac:dyDescent="0.25">
      <c r="B945" s="20"/>
      <c r="C945" s="20"/>
      <c r="D945" s="5"/>
      <c r="E945" s="20"/>
      <c r="F945" s="5"/>
      <c r="G945" s="20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20"/>
      <c r="U945" s="20"/>
      <c r="V945" s="20"/>
      <c r="W945" s="20"/>
    </row>
    <row r="946" spans="2:23" ht="15.75" customHeight="1" x14ac:dyDescent="0.25">
      <c r="B946" s="20"/>
      <c r="C946" s="20"/>
      <c r="D946" s="5"/>
      <c r="E946" s="20"/>
      <c r="F946" s="5"/>
      <c r="G946" s="20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20"/>
      <c r="U946" s="20"/>
      <c r="V946" s="20"/>
      <c r="W946" s="20"/>
    </row>
    <row r="947" spans="2:23" ht="15.75" customHeight="1" x14ac:dyDescent="0.25">
      <c r="B947" s="20"/>
      <c r="C947" s="20"/>
      <c r="D947" s="5"/>
      <c r="E947" s="20"/>
      <c r="F947" s="5"/>
      <c r="G947" s="20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20"/>
      <c r="U947" s="20"/>
      <c r="V947" s="20"/>
      <c r="W947" s="20"/>
    </row>
    <row r="948" spans="2:23" ht="15.75" customHeight="1" x14ac:dyDescent="0.25">
      <c r="B948" s="20"/>
      <c r="C948" s="20"/>
      <c r="D948" s="5"/>
      <c r="E948" s="20"/>
      <c r="F948" s="5"/>
      <c r="G948" s="20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20"/>
      <c r="U948" s="20"/>
      <c r="V948" s="20"/>
      <c r="W948" s="20"/>
    </row>
    <row r="949" spans="2:23" ht="15.75" customHeight="1" x14ac:dyDescent="0.25">
      <c r="B949" s="20"/>
      <c r="C949" s="20"/>
      <c r="D949" s="5"/>
      <c r="E949" s="20"/>
      <c r="F949" s="5"/>
      <c r="G949" s="20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20"/>
      <c r="U949" s="20"/>
      <c r="V949" s="20"/>
      <c r="W949" s="20"/>
    </row>
    <row r="950" spans="2:23" ht="15.75" customHeight="1" x14ac:dyDescent="0.25">
      <c r="B950" s="20"/>
      <c r="C950" s="20"/>
      <c r="D950" s="5"/>
      <c r="E950" s="20"/>
      <c r="F950" s="5"/>
      <c r="G950" s="20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20"/>
      <c r="U950" s="20"/>
      <c r="V950" s="20"/>
      <c r="W950" s="20"/>
    </row>
    <row r="951" spans="2:23" ht="15.75" customHeight="1" x14ac:dyDescent="0.25">
      <c r="B951" s="20"/>
      <c r="C951" s="20"/>
      <c r="D951" s="5"/>
      <c r="E951" s="20"/>
      <c r="F951" s="5"/>
      <c r="G951" s="20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20"/>
      <c r="U951" s="20"/>
      <c r="V951" s="20"/>
      <c r="W951" s="20"/>
    </row>
    <row r="952" spans="2:23" ht="15.75" customHeight="1" x14ac:dyDescent="0.25">
      <c r="B952" s="20"/>
      <c r="C952" s="20"/>
      <c r="D952" s="5"/>
      <c r="E952" s="20"/>
      <c r="F952" s="5"/>
      <c r="G952" s="20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20"/>
      <c r="U952" s="20"/>
      <c r="V952" s="20"/>
      <c r="W952" s="20"/>
    </row>
    <row r="953" spans="2:23" ht="15.75" customHeight="1" x14ac:dyDescent="0.25">
      <c r="B953" s="20"/>
      <c r="C953" s="20"/>
      <c r="D953" s="5"/>
      <c r="E953" s="20"/>
      <c r="F953" s="5"/>
      <c r="G953" s="20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20"/>
      <c r="U953" s="20"/>
      <c r="V953" s="20"/>
      <c r="W953" s="20"/>
    </row>
    <row r="954" spans="2:23" ht="15.75" customHeight="1" x14ac:dyDescent="0.25">
      <c r="B954" s="20"/>
      <c r="C954" s="20"/>
      <c r="D954" s="5"/>
      <c r="E954" s="20"/>
      <c r="F954" s="5"/>
      <c r="G954" s="20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20"/>
      <c r="U954" s="20"/>
      <c r="V954" s="20"/>
      <c r="W954" s="20"/>
    </row>
    <row r="955" spans="2:23" ht="15.75" customHeight="1" x14ac:dyDescent="0.25">
      <c r="B955" s="20"/>
      <c r="C955" s="20"/>
      <c r="D955" s="5"/>
      <c r="E955" s="20"/>
      <c r="F955" s="5"/>
      <c r="G955" s="20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20"/>
      <c r="U955" s="20"/>
      <c r="V955" s="20"/>
      <c r="W955" s="20"/>
    </row>
    <row r="956" spans="2:23" ht="15.75" customHeight="1" x14ac:dyDescent="0.25">
      <c r="B956" s="20"/>
      <c r="C956" s="20"/>
      <c r="D956" s="5"/>
      <c r="E956" s="20"/>
      <c r="F956" s="5"/>
      <c r="G956" s="20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20"/>
      <c r="U956" s="20"/>
      <c r="V956" s="20"/>
      <c r="W956" s="20"/>
    </row>
    <row r="957" spans="2:23" ht="15.75" customHeight="1" x14ac:dyDescent="0.25">
      <c r="B957" s="20"/>
      <c r="C957" s="20"/>
      <c r="D957" s="5"/>
      <c r="E957" s="20"/>
      <c r="F957" s="5"/>
      <c r="G957" s="20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20"/>
      <c r="U957" s="20"/>
      <c r="V957" s="20"/>
      <c r="W957" s="20"/>
    </row>
    <row r="958" spans="2:23" ht="15.75" customHeight="1" x14ac:dyDescent="0.25">
      <c r="B958" s="20"/>
      <c r="C958" s="20"/>
      <c r="D958" s="5"/>
      <c r="E958" s="20"/>
      <c r="F958" s="5"/>
      <c r="G958" s="20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20"/>
      <c r="U958" s="20"/>
      <c r="V958" s="20"/>
      <c r="W958" s="20"/>
    </row>
    <row r="959" spans="2:23" ht="15.75" customHeight="1" x14ac:dyDescent="0.25">
      <c r="B959" s="20"/>
      <c r="C959" s="20"/>
      <c r="D959" s="5"/>
      <c r="E959" s="20"/>
      <c r="F959" s="5"/>
      <c r="G959" s="20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20"/>
      <c r="U959" s="20"/>
      <c r="V959" s="20"/>
      <c r="W959" s="20"/>
    </row>
    <row r="960" spans="2:23" ht="15.75" customHeight="1" x14ac:dyDescent="0.25">
      <c r="B960" s="20"/>
      <c r="C960" s="20"/>
      <c r="D960" s="5"/>
      <c r="E960" s="20"/>
      <c r="F960" s="5"/>
      <c r="G960" s="20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20"/>
      <c r="U960" s="20"/>
      <c r="V960" s="20"/>
      <c r="W960" s="20"/>
    </row>
    <row r="961" spans="2:23" ht="15.75" customHeight="1" x14ac:dyDescent="0.25">
      <c r="B961" s="20"/>
      <c r="C961" s="20"/>
      <c r="D961" s="5"/>
      <c r="E961" s="20"/>
      <c r="F961" s="5"/>
      <c r="G961" s="20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20"/>
      <c r="U961" s="20"/>
      <c r="V961" s="20"/>
      <c r="W961" s="20"/>
    </row>
    <row r="962" spans="2:23" ht="15.75" customHeight="1" x14ac:dyDescent="0.25">
      <c r="B962" s="20"/>
      <c r="C962" s="20"/>
      <c r="D962" s="5"/>
      <c r="E962" s="20"/>
      <c r="F962" s="5"/>
      <c r="G962" s="20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20"/>
      <c r="U962" s="20"/>
      <c r="V962" s="20"/>
      <c r="W962" s="20"/>
    </row>
    <row r="963" spans="2:23" ht="15.75" customHeight="1" x14ac:dyDescent="0.25">
      <c r="B963" s="20"/>
      <c r="C963" s="20"/>
      <c r="D963" s="5"/>
      <c r="E963" s="20"/>
      <c r="F963" s="5"/>
      <c r="G963" s="20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20"/>
      <c r="U963" s="20"/>
      <c r="V963" s="20"/>
      <c r="W963" s="20"/>
    </row>
    <row r="964" spans="2:23" ht="15.75" customHeight="1" x14ac:dyDescent="0.25">
      <c r="B964" s="20"/>
      <c r="C964" s="20"/>
      <c r="D964" s="5"/>
      <c r="E964" s="20"/>
      <c r="F964" s="5"/>
      <c r="G964" s="20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20"/>
      <c r="U964" s="20"/>
      <c r="V964" s="20"/>
      <c r="W964" s="20"/>
    </row>
    <row r="965" spans="2:23" ht="15.75" customHeight="1" x14ac:dyDescent="0.25">
      <c r="B965" s="20"/>
      <c r="C965" s="20"/>
      <c r="D965" s="5"/>
      <c r="E965" s="20"/>
      <c r="F965" s="5"/>
      <c r="G965" s="20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20"/>
      <c r="U965" s="20"/>
      <c r="V965" s="20"/>
      <c r="W965" s="20"/>
    </row>
    <row r="966" spans="2:23" ht="15.75" customHeight="1" x14ac:dyDescent="0.25">
      <c r="B966" s="20"/>
      <c r="C966" s="20"/>
      <c r="D966" s="5"/>
      <c r="E966" s="20"/>
      <c r="F966" s="5"/>
      <c r="G966" s="20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20"/>
      <c r="U966" s="20"/>
      <c r="V966" s="20"/>
      <c r="W966" s="20"/>
    </row>
    <row r="967" spans="2:23" ht="15.75" customHeight="1" x14ac:dyDescent="0.25">
      <c r="B967" s="20"/>
      <c r="C967" s="20"/>
      <c r="D967" s="5"/>
      <c r="E967" s="20"/>
      <c r="F967" s="5"/>
      <c r="G967" s="20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20"/>
      <c r="U967" s="20"/>
      <c r="V967" s="20"/>
      <c r="W967" s="20"/>
    </row>
    <row r="968" spans="2:23" ht="15.75" customHeight="1" x14ac:dyDescent="0.25">
      <c r="B968" s="20"/>
      <c r="C968" s="20"/>
      <c r="D968" s="5"/>
      <c r="E968" s="20"/>
      <c r="F968" s="5"/>
      <c r="G968" s="20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20"/>
      <c r="U968" s="20"/>
      <c r="V968" s="20"/>
      <c r="W968" s="20"/>
    </row>
    <row r="969" spans="2:23" ht="15.75" customHeight="1" x14ac:dyDescent="0.25">
      <c r="B969" s="20"/>
      <c r="C969" s="20"/>
      <c r="D969" s="5"/>
      <c r="E969" s="20"/>
      <c r="F969" s="5"/>
      <c r="G969" s="20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20"/>
      <c r="U969" s="20"/>
      <c r="V969" s="20"/>
      <c r="W969" s="20"/>
    </row>
    <row r="970" spans="2:23" ht="15.75" customHeight="1" x14ac:dyDescent="0.25">
      <c r="B970" s="20"/>
      <c r="C970" s="20"/>
      <c r="D970" s="5"/>
      <c r="E970" s="20"/>
      <c r="F970" s="5"/>
      <c r="G970" s="20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20"/>
      <c r="U970" s="20"/>
      <c r="V970" s="20"/>
      <c r="W970" s="20"/>
    </row>
    <row r="971" spans="2:23" ht="15.75" customHeight="1" x14ac:dyDescent="0.25">
      <c r="B971" s="20"/>
      <c r="C971" s="20"/>
      <c r="D971" s="5"/>
      <c r="E971" s="20"/>
      <c r="F971" s="5"/>
      <c r="G971" s="20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20"/>
      <c r="U971" s="20"/>
      <c r="V971" s="20"/>
      <c r="W971" s="20"/>
    </row>
    <row r="972" spans="2:23" ht="15.75" customHeight="1" x14ac:dyDescent="0.25">
      <c r="B972" s="20"/>
      <c r="C972" s="20"/>
      <c r="D972" s="5"/>
      <c r="E972" s="20"/>
      <c r="F972" s="5"/>
      <c r="G972" s="20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20"/>
      <c r="U972" s="20"/>
      <c r="V972" s="20"/>
      <c r="W972" s="20"/>
    </row>
    <row r="973" spans="2:23" ht="15.75" customHeight="1" x14ac:dyDescent="0.25">
      <c r="B973" s="20"/>
      <c r="C973" s="20"/>
      <c r="D973" s="5"/>
      <c r="E973" s="20"/>
      <c r="F973" s="5"/>
      <c r="G973" s="20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20"/>
      <c r="U973" s="20"/>
      <c r="V973" s="20"/>
      <c r="W973" s="20"/>
    </row>
    <row r="974" spans="2:23" ht="15.75" customHeight="1" x14ac:dyDescent="0.25">
      <c r="B974" s="20"/>
      <c r="C974" s="20"/>
      <c r="D974" s="5"/>
      <c r="E974" s="20"/>
      <c r="F974" s="5"/>
      <c r="G974" s="20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20"/>
      <c r="U974" s="20"/>
      <c r="V974" s="20"/>
      <c r="W974" s="20"/>
    </row>
    <row r="975" spans="2:23" ht="15.75" customHeight="1" x14ac:dyDescent="0.25">
      <c r="B975" s="20"/>
      <c r="C975" s="20"/>
      <c r="D975" s="5"/>
      <c r="E975" s="20"/>
      <c r="F975" s="5"/>
      <c r="G975" s="20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20"/>
      <c r="U975" s="20"/>
      <c r="V975" s="20"/>
      <c r="W975" s="20"/>
    </row>
    <row r="976" spans="2:23" ht="15.75" customHeight="1" x14ac:dyDescent="0.25">
      <c r="B976" s="20"/>
      <c r="C976" s="20"/>
      <c r="D976" s="5"/>
      <c r="E976" s="20"/>
      <c r="F976" s="5"/>
      <c r="G976" s="20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20"/>
      <c r="U976" s="20"/>
      <c r="V976" s="20"/>
      <c r="W976" s="20"/>
    </row>
    <row r="977" spans="2:23" ht="15.75" customHeight="1" x14ac:dyDescent="0.25">
      <c r="B977" s="20"/>
      <c r="C977" s="20"/>
      <c r="D977" s="5"/>
      <c r="E977" s="20"/>
      <c r="F977" s="5"/>
      <c r="G977" s="20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20"/>
      <c r="U977" s="20"/>
      <c r="V977" s="20"/>
      <c r="W977" s="20"/>
    </row>
    <row r="978" spans="2:23" ht="15.75" customHeight="1" x14ac:dyDescent="0.25">
      <c r="B978" s="20"/>
      <c r="C978" s="20"/>
      <c r="D978" s="5"/>
      <c r="E978" s="20"/>
      <c r="F978" s="5"/>
      <c r="G978" s="20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20"/>
      <c r="U978" s="20"/>
      <c r="V978" s="20"/>
      <c r="W978" s="20"/>
    </row>
    <row r="979" spans="2:23" ht="15.75" customHeight="1" x14ac:dyDescent="0.25">
      <c r="B979" s="20"/>
      <c r="C979" s="20"/>
      <c r="D979" s="5"/>
      <c r="E979" s="20"/>
      <c r="F979" s="5"/>
      <c r="G979" s="20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20"/>
      <c r="U979" s="20"/>
      <c r="V979" s="20"/>
      <c r="W979" s="20"/>
    </row>
    <row r="980" spans="2:23" ht="15.75" customHeight="1" x14ac:dyDescent="0.25">
      <c r="B980" s="20"/>
      <c r="C980" s="20"/>
      <c r="D980" s="5"/>
      <c r="E980" s="20"/>
      <c r="F980" s="5"/>
      <c r="G980" s="20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20"/>
      <c r="U980" s="20"/>
      <c r="V980" s="20"/>
      <c r="W980" s="20"/>
    </row>
    <row r="981" spans="2:23" ht="15.75" customHeight="1" x14ac:dyDescent="0.25">
      <c r="B981" s="20"/>
      <c r="C981" s="20"/>
      <c r="D981" s="5"/>
      <c r="E981" s="20"/>
      <c r="F981" s="5"/>
      <c r="G981" s="20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20"/>
      <c r="U981" s="20"/>
      <c r="V981" s="20"/>
      <c r="W981" s="20"/>
    </row>
    <row r="982" spans="2:23" ht="15.75" customHeight="1" x14ac:dyDescent="0.25">
      <c r="B982" s="20"/>
      <c r="C982" s="20"/>
      <c r="D982" s="5"/>
      <c r="E982" s="20"/>
      <c r="F982" s="5"/>
      <c r="G982" s="20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20"/>
      <c r="U982" s="20"/>
      <c r="V982" s="20"/>
      <c r="W982" s="20"/>
    </row>
    <row r="983" spans="2:23" ht="15.75" customHeight="1" x14ac:dyDescent="0.25">
      <c r="B983" s="20"/>
      <c r="C983" s="20"/>
      <c r="D983" s="5"/>
      <c r="E983" s="20"/>
      <c r="F983" s="5"/>
      <c r="G983" s="20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20"/>
      <c r="U983" s="20"/>
      <c r="V983" s="20"/>
      <c r="W983" s="20"/>
    </row>
    <row r="984" spans="2:23" ht="15.75" customHeight="1" x14ac:dyDescent="0.25">
      <c r="B984" s="20"/>
      <c r="C984" s="20"/>
      <c r="D984" s="5"/>
      <c r="E984" s="20"/>
      <c r="F984" s="5"/>
      <c r="G984" s="20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20"/>
      <c r="U984" s="20"/>
      <c r="V984" s="20"/>
      <c r="W984" s="20"/>
    </row>
    <row r="985" spans="2:23" ht="15.75" customHeight="1" x14ac:dyDescent="0.25">
      <c r="B985" s="20"/>
      <c r="C985" s="20"/>
      <c r="D985" s="5"/>
      <c r="E985" s="20"/>
      <c r="F985" s="5"/>
      <c r="G985" s="20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20"/>
      <c r="U985" s="20"/>
      <c r="V985" s="20"/>
      <c r="W985" s="20"/>
    </row>
    <row r="986" spans="2:23" ht="15.75" customHeight="1" x14ac:dyDescent="0.25">
      <c r="B986" s="20"/>
      <c r="C986" s="20"/>
      <c r="D986" s="5"/>
      <c r="E986" s="20"/>
      <c r="F986" s="5"/>
      <c r="G986" s="20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20"/>
      <c r="U986" s="20"/>
      <c r="V986" s="20"/>
      <c r="W986" s="20"/>
    </row>
    <row r="987" spans="2:23" ht="15.75" customHeight="1" x14ac:dyDescent="0.25">
      <c r="B987" s="20"/>
      <c r="C987" s="20"/>
      <c r="D987" s="5"/>
      <c r="E987" s="20"/>
      <c r="F987" s="5"/>
      <c r="G987" s="20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20"/>
      <c r="U987" s="20"/>
      <c r="V987" s="20"/>
      <c r="W987" s="20"/>
    </row>
    <row r="988" spans="2:23" ht="15.75" customHeight="1" x14ac:dyDescent="0.25">
      <c r="B988" s="20"/>
      <c r="C988" s="20"/>
      <c r="D988" s="5"/>
      <c r="E988" s="20"/>
      <c r="F988" s="5"/>
      <c r="G988" s="20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20"/>
      <c r="U988" s="20"/>
      <c r="V988" s="20"/>
      <c r="W988" s="20"/>
    </row>
    <row r="989" spans="2:23" ht="15.75" customHeight="1" x14ac:dyDescent="0.25">
      <c r="B989" s="20"/>
      <c r="C989" s="20"/>
      <c r="D989" s="5"/>
      <c r="E989" s="20"/>
      <c r="F989" s="5"/>
      <c r="G989" s="20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20"/>
      <c r="U989" s="20"/>
      <c r="V989" s="20"/>
      <c r="W989" s="20"/>
    </row>
    <row r="990" spans="2:23" ht="15.75" customHeight="1" x14ac:dyDescent="0.25">
      <c r="B990" s="20"/>
      <c r="C990" s="20"/>
      <c r="D990" s="5"/>
      <c r="E990" s="20"/>
      <c r="F990" s="5"/>
      <c r="G990" s="20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20"/>
      <c r="U990" s="20"/>
      <c r="V990" s="20"/>
      <c r="W990" s="20"/>
    </row>
    <row r="991" spans="2:23" ht="15.75" customHeight="1" x14ac:dyDescent="0.25">
      <c r="B991" s="20"/>
      <c r="C991" s="20"/>
      <c r="D991" s="5"/>
      <c r="E991" s="20"/>
      <c r="F991" s="5"/>
      <c r="G991" s="20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20"/>
      <c r="U991" s="20"/>
      <c r="V991" s="20"/>
      <c r="W991" s="20"/>
    </row>
    <row r="992" spans="2:23" ht="15.75" customHeight="1" x14ac:dyDescent="0.25">
      <c r="B992" s="20"/>
      <c r="C992" s="20"/>
      <c r="D992" s="5"/>
      <c r="E992" s="20"/>
      <c r="F992" s="5"/>
      <c r="G992" s="20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20"/>
      <c r="U992" s="20"/>
      <c r="V992" s="20"/>
      <c r="W992" s="20"/>
    </row>
    <row r="993" spans="2:23" ht="15.75" customHeight="1" x14ac:dyDescent="0.25">
      <c r="B993" s="20"/>
      <c r="C993" s="20"/>
      <c r="D993" s="5"/>
      <c r="E993" s="20"/>
      <c r="F993" s="5"/>
      <c r="G993" s="20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20"/>
      <c r="U993" s="20"/>
      <c r="V993" s="20"/>
      <c r="W993" s="20"/>
    </row>
    <row r="994" spans="2:23" ht="15.75" customHeight="1" x14ac:dyDescent="0.25">
      <c r="B994" s="20"/>
      <c r="C994" s="20"/>
      <c r="D994" s="5"/>
      <c r="E994" s="20"/>
      <c r="F994" s="5"/>
      <c r="G994" s="20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20"/>
      <c r="U994" s="20"/>
      <c r="V994" s="20"/>
      <c r="W994" s="20"/>
    </row>
    <row r="995" spans="2:23" ht="15.75" customHeight="1" x14ac:dyDescent="0.25">
      <c r="B995" s="20"/>
      <c r="C995" s="20"/>
      <c r="D995" s="5"/>
      <c r="E995" s="20"/>
      <c r="F995" s="5"/>
      <c r="G995" s="20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20"/>
      <c r="U995" s="20"/>
      <c r="V995" s="20"/>
      <c r="W995" s="20"/>
    </row>
    <row r="996" spans="2:23" ht="15.75" customHeight="1" x14ac:dyDescent="0.25">
      <c r="B996" s="20"/>
      <c r="C996" s="20"/>
      <c r="D996" s="5"/>
      <c r="E996" s="20"/>
      <c r="F996" s="5"/>
      <c r="G996" s="20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20"/>
      <c r="U996" s="20"/>
      <c r="V996" s="20"/>
      <c r="W996" s="20"/>
    </row>
    <row r="997" spans="2:23" ht="15.75" customHeight="1" x14ac:dyDescent="0.25">
      <c r="B997" s="20"/>
      <c r="C997" s="20"/>
      <c r="D997" s="5"/>
      <c r="E997" s="20"/>
      <c r="F997" s="5"/>
      <c r="G997" s="20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20"/>
      <c r="U997" s="20"/>
      <c r="V997" s="20"/>
      <c r="W997" s="20"/>
    </row>
    <row r="998" spans="2:23" ht="15.75" customHeight="1" x14ac:dyDescent="0.25">
      <c r="B998" s="20"/>
      <c r="C998" s="20"/>
      <c r="D998" s="5"/>
      <c r="E998" s="20"/>
      <c r="F998" s="5"/>
      <c r="G998" s="20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20"/>
      <c r="U998" s="20"/>
      <c r="V998" s="20"/>
      <c r="W998" s="20"/>
    </row>
    <row r="999" spans="2:23" ht="15.75" customHeight="1" x14ac:dyDescent="0.25">
      <c r="B999" s="20"/>
      <c r="C999" s="20"/>
      <c r="D999" s="5"/>
      <c r="E999" s="20"/>
      <c r="F999" s="5"/>
      <c r="G999" s="20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20"/>
      <c r="U999" s="20"/>
      <c r="V999" s="20"/>
      <c r="W999" s="20"/>
    </row>
    <row r="1000" spans="2:23" ht="15.75" customHeight="1" x14ac:dyDescent="0.25">
      <c r="B1000" s="20"/>
      <c r="C1000" s="20"/>
      <c r="D1000" s="5"/>
      <c r="E1000" s="20"/>
      <c r="F1000" s="5"/>
      <c r="G1000" s="20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20"/>
      <c r="U1000" s="20"/>
      <c r="V1000" s="20"/>
      <c r="W1000" s="20"/>
    </row>
    <row r="1001" spans="2:23" ht="15.75" customHeight="1" x14ac:dyDescent="0.25">
      <c r="B1001" s="20"/>
      <c r="C1001" s="20"/>
      <c r="D1001" s="5"/>
      <c r="E1001" s="20"/>
      <c r="F1001" s="5"/>
      <c r="G1001" s="20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20"/>
      <c r="U1001" s="20"/>
      <c r="V1001" s="20"/>
      <c r="W1001" s="20"/>
    </row>
    <row r="1002" spans="2:23" ht="15.75" customHeight="1" x14ac:dyDescent="0.25">
      <c r="B1002" s="20"/>
      <c r="C1002" s="20"/>
      <c r="D1002" s="5"/>
      <c r="E1002" s="20"/>
      <c r="F1002" s="5"/>
      <c r="G1002" s="20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20"/>
      <c r="U1002" s="20"/>
      <c r="V1002" s="20"/>
      <c r="W1002" s="20"/>
    </row>
    <row r="1003" spans="2:23" ht="15.75" customHeight="1" x14ac:dyDescent="0.25">
      <c r="B1003" s="20"/>
      <c r="C1003" s="20"/>
      <c r="D1003" s="5"/>
      <c r="E1003" s="20"/>
      <c r="F1003" s="5"/>
      <c r="G1003" s="20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20"/>
      <c r="U1003" s="20"/>
      <c r="V1003" s="20"/>
      <c r="W1003" s="20"/>
    </row>
    <row r="1004" spans="2:23" ht="15.75" customHeight="1" x14ac:dyDescent="0.25">
      <c r="B1004" s="20"/>
      <c r="C1004" s="20"/>
      <c r="D1004" s="5"/>
      <c r="E1004" s="20"/>
      <c r="F1004" s="5"/>
      <c r="G1004" s="20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20"/>
      <c r="U1004" s="20"/>
      <c r="V1004" s="20"/>
      <c r="W1004" s="20"/>
    </row>
    <row r="1005" spans="2:23" ht="15.75" customHeight="1" x14ac:dyDescent="0.25">
      <c r="B1005" s="20"/>
      <c r="C1005" s="20"/>
      <c r="D1005" s="5"/>
      <c r="E1005" s="20"/>
      <c r="F1005" s="5"/>
      <c r="G1005" s="20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20"/>
      <c r="U1005" s="20"/>
      <c r="V1005" s="20"/>
      <c r="W1005" s="20"/>
    </row>
    <row r="1006" spans="2:23" ht="15.75" customHeight="1" x14ac:dyDescent="0.25">
      <c r="B1006" s="20"/>
      <c r="C1006" s="20"/>
      <c r="D1006" s="5"/>
      <c r="E1006" s="20"/>
      <c r="F1006" s="5"/>
      <c r="G1006" s="20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20"/>
      <c r="U1006" s="20"/>
      <c r="V1006" s="20"/>
      <c r="W1006" s="20"/>
    </row>
    <row r="1007" spans="2:23" ht="15.75" customHeight="1" x14ac:dyDescent="0.25">
      <c r="B1007" s="20"/>
      <c r="C1007" s="20"/>
      <c r="D1007" s="5"/>
      <c r="E1007" s="20"/>
      <c r="F1007" s="5"/>
      <c r="G1007" s="20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20"/>
      <c r="U1007" s="20"/>
      <c r="V1007" s="20"/>
      <c r="W1007" s="20"/>
    </row>
    <row r="1008" spans="2:23" ht="15.75" customHeight="1" x14ac:dyDescent="0.25">
      <c r="B1008" s="20"/>
      <c r="C1008" s="20"/>
      <c r="D1008" s="5"/>
      <c r="E1008" s="20"/>
      <c r="F1008" s="5"/>
      <c r="G1008" s="20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20"/>
      <c r="U1008" s="20"/>
      <c r="V1008" s="20"/>
      <c r="W1008" s="20"/>
    </row>
    <row r="1009" spans="2:23" ht="15.75" customHeight="1" x14ac:dyDescent="0.25">
      <c r="B1009" s="20"/>
      <c r="C1009" s="20"/>
      <c r="D1009" s="5"/>
      <c r="E1009" s="20"/>
      <c r="F1009" s="5"/>
      <c r="G1009" s="20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20"/>
      <c r="U1009" s="20"/>
      <c r="V1009" s="20"/>
      <c r="W1009" s="20"/>
    </row>
    <row r="1010" spans="2:23" ht="15.75" customHeight="1" x14ac:dyDescent="0.25">
      <c r="B1010" s="20"/>
      <c r="C1010" s="20"/>
      <c r="D1010" s="5"/>
      <c r="E1010" s="20"/>
      <c r="F1010" s="5"/>
      <c r="G1010" s="20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20"/>
      <c r="U1010" s="20"/>
      <c r="V1010" s="20"/>
      <c r="W1010" s="20"/>
    </row>
    <row r="1011" spans="2:23" ht="15.75" customHeight="1" x14ac:dyDescent="0.25">
      <c r="B1011" s="20"/>
      <c r="C1011" s="20"/>
      <c r="D1011" s="5"/>
      <c r="E1011" s="20"/>
      <c r="F1011" s="5"/>
      <c r="G1011" s="20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20"/>
      <c r="U1011" s="20"/>
      <c r="V1011" s="20"/>
      <c r="W1011" s="20"/>
    </row>
    <row r="1012" spans="2:23" ht="15.75" customHeight="1" x14ac:dyDescent="0.25">
      <c r="B1012" s="20"/>
      <c r="C1012" s="20"/>
      <c r="D1012" s="5"/>
      <c r="E1012" s="20"/>
      <c r="F1012" s="5"/>
      <c r="G1012" s="20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20"/>
      <c r="U1012" s="20"/>
      <c r="V1012" s="20"/>
      <c r="W1012" s="20"/>
    </row>
    <row r="1013" spans="2:23" ht="15.75" customHeight="1" x14ac:dyDescent="0.25">
      <c r="B1013" s="20"/>
      <c r="C1013" s="20"/>
      <c r="D1013" s="5"/>
      <c r="E1013" s="20"/>
      <c r="F1013" s="5"/>
      <c r="G1013" s="20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20"/>
      <c r="U1013" s="20"/>
      <c r="V1013" s="20"/>
      <c r="W1013" s="20"/>
    </row>
    <row r="1014" spans="2:23" ht="15.75" customHeight="1" x14ac:dyDescent="0.25">
      <c r="B1014" s="20"/>
      <c r="C1014" s="20"/>
      <c r="D1014" s="5"/>
      <c r="E1014" s="20"/>
      <c r="F1014" s="5"/>
      <c r="G1014" s="20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20"/>
      <c r="U1014" s="20"/>
      <c r="V1014" s="20"/>
      <c r="W1014" s="20"/>
    </row>
    <row r="1015" spans="2:23" ht="15.75" customHeight="1" x14ac:dyDescent="0.25">
      <c r="B1015" s="20"/>
      <c r="C1015" s="20"/>
      <c r="D1015" s="5"/>
      <c r="E1015" s="20"/>
      <c r="F1015" s="5"/>
      <c r="G1015" s="20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20"/>
      <c r="U1015" s="20"/>
      <c r="V1015" s="20"/>
      <c r="W1015" s="20"/>
    </row>
    <row r="1016" spans="2:23" ht="15.75" customHeight="1" x14ac:dyDescent="0.25">
      <c r="B1016" s="20"/>
      <c r="C1016" s="20"/>
      <c r="D1016" s="5"/>
      <c r="E1016" s="20"/>
      <c r="F1016" s="5"/>
      <c r="G1016" s="20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20"/>
      <c r="U1016" s="20"/>
      <c r="V1016" s="20"/>
      <c r="W1016" s="20"/>
    </row>
    <row r="1017" spans="2:23" ht="15.75" customHeight="1" x14ac:dyDescent="0.25">
      <c r="B1017" s="20"/>
      <c r="C1017" s="20"/>
      <c r="D1017" s="5"/>
      <c r="E1017" s="20"/>
      <c r="F1017" s="5"/>
      <c r="G1017" s="20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20"/>
      <c r="U1017" s="20"/>
      <c r="V1017" s="20"/>
      <c r="W1017" s="20"/>
    </row>
    <row r="1018" spans="2:23" ht="15.75" customHeight="1" x14ac:dyDescent="0.25">
      <c r="B1018" s="20"/>
      <c r="C1018" s="20"/>
      <c r="D1018" s="5"/>
      <c r="E1018" s="20"/>
      <c r="F1018" s="5"/>
      <c r="G1018" s="20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20"/>
      <c r="U1018" s="20"/>
      <c r="V1018" s="20"/>
      <c r="W1018" s="20"/>
    </row>
    <row r="1019" spans="2:23" ht="15.75" customHeight="1" x14ac:dyDescent="0.25">
      <c r="B1019" s="20"/>
      <c r="C1019" s="20"/>
      <c r="D1019" s="5"/>
      <c r="E1019" s="20"/>
      <c r="F1019" s="5"/>
      <c r="G1019" s="20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20"/>
      <c r="U1019" s="20"/>
      <c r="V1019" s="20"/>
      <c r="W1019" s="20"/>
    </row>
    <row r="1020" spans="2:23" ht="15.75" customHeight="1" x14ac:dyDescent="0.25">
      <c r="B1020" s="20"/>
      <c r="C1020" s="20"/>
      <c r="D1020" s="5"/>
      <c r="E1020" s="20"/>
      <c r="F1020" s="5"/>
      <c r="G1020" s="20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20"/>
      <c r="U1020" s="20"/>
      <c r="V1020" s="20"/>
      <c r="W1020" s="20"/>
    </row>
    <row r="1021" spans="2:23" ht="15.75" customHeight="1" x14ac:dyDescent="0.25">
      <c r="B1021" s="20"/>
      <c r="C1021" s="20"/>
      <c r="D1021" s="5"/>
      <c r="E1021" s="20"/>
      <c r="F1021" s="5"/>
      <c r="G1021" s="20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20"/>
      <c r="U1021" s="20"/>
      <c r="V1021" s="20"/>
      <c r="W1021" s="20"/>
    </row>
    <row r="1022" spans="2:23" ht="15.75" customHeight="1" x14ac:dyDescent="0.25">
      <c r="B1022" s="20"/>
      <c r="C1022" s="20"/>
      <c r="D1022" s="5"/>
      <c r="E1022" s="20"/>
      <c r="F1022" s="5"/>
      <c r="G1022" s="20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20"/>
      <c r="U1022" s="20"/>
      <c r="V1022" s="20"/>
      <c r="W1022" s="20"/>
    </row>
    <row r="1023" spans="2:23" ht="15.75" customHeight="1" x14ac:dyDescent="0.25">
      <c r="B1023" s="20"/>
      <c r="C1023" s="20"/>
      <c r="D1023" s="5"/>
      <c r="E1023" s="20"/>
      <c r="F1023" s="5"/>
      <c r="G1023" s="20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20"/>
      <c r="U1023" s="20"/>
      <c r="V1023" s="20"/>
      <c r="W1023" s="20"/>
    </row>
    <row r="1024" spans="2:23" ht="15.75" customHeight="1" x14ac:dyDescent="0.25">
      <c r="B1024" s="20"/>
      <c r="C1024" s="20"/>
      <c r="D1024" s="5"/>
      <c r="E1024" s="20"/>
      <c r="F1024" s="5"/>
      <c r="G1024" s="20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20"/>
      <c r="U1024" s="20"/>
      <c r="V1024" s="20"/>
      <c r="W1024" s="20"/>
    </row>
    <row r="1025" spans="2:23" ht="15.75" customHeight="1" x14ac:dyDescent="0.25">
      <c r="B1025" s="20"/>
      <c r="C1025" s="20"/>
      <c r="D1025" s="5"/>
      <c r="E1025" s="20"/>
      <c r="F1025" s="5"/>
      <c r="G1025" s="20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20"/>
      <c r="U1025" s="20"/>
      <c r="V1025" s="20"/>
      <c r="W1025" s="20"/>
    </row>
  </sheetData>
  <sheetProtection algorithmName="SHA-512" hashValue="t+XkM35VMqsOtrA6hA1g1N72wrgS37pFPTmYcyHRZPIYTzWTDT4rggsTFdEzBSby4+awPq9XrpsZ1E2AfyMMCg==" saltValue="PI6NOVVJ1P5Dp5k1Wp5F+Q==" spinCount="100000" sheet="1" objects="1" scenarios="1" selectLockedCells="1"/>
  <mergeCells count="6">
    <mergeCell ref="B35:G36"/>
    <mergeCell ref="B2:G2"/>
    <mergeCell ref="I9:N9"/>
    <mergeCell ref="P9:R9"/>
    <mergeCell ref="B3:G6"/>
    <mergeCell ref="E30:G30"/>
  </mergeCells>
  <dataValidations count="4">
    <dataValidation type="list" allowBlank="1" showErrorMessage="1" sqref="C26" xr:uid="{00000000-0002-0000-0000-000001000000}">
      <formula1>$T$63</formula1>
    </dataValidation>
    <dataValidation type="list" allowBlank="1" showErrorMessage="1" sqref="C24 C22" xr:uid="{00000000-0002-0000-0000-000003000000}">
      <formula1>$T$60:$T$62</formula1>
    </dataValidation>
    <dataValidation type="list" allowBlank="1" showErrorMessage="1" sqref="C14 C12 C20 C16 C18" xr:uid="{00000000-0002-0000-0000-000000000000}">
      <formula1>$T$29:$T$47</formula1>
    </dataValidation>
    <dataValidation type="list" allowBlank="1" showErrorMessage="1" sqref="C8" xr:uid="{00000000-0002-0000-0000-000002000000}">
      <formula1>$T$7:$T$27</formula1>
    </dataValidation>
  </dataValidations>
  <pageMargins left="0.7" right="0.7" top="0.75" bottom="0.75" header="0" footer="0"/>
  <pageSetup paperSize="9" scale="29" fitToHeight="0" orientation="portrait" r:id="rId1"/>
  <ignoredErrors>
    <ignoredError sqref="W60:W6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Calcolo spese di trasporto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Chierico Francesco</dc:creator>
  <cp:keywords/>
  <dc:description/>
  <cp:lastModifiedBy>Lorenzo Saponara</cp:lastModifiedBy>
  <cp:revision/>
  <dcterms:created xsi:type="dcterms:W3CDTF">2023-05-02T15:56:26Z</dcterms:created>
  <dcterms:modified xsi:type="dcterms:W3CDTF">2026-01-13T15:05:30Z</dcterms:modified>
  <cp:category/>
  <cp:contentStatus/>
</cp:coreProperties>
</file>